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codeName="ThisWorkbook" defaultThemeVersion="124226"/>
  <xr:revisionPtr revIDLastSave="0" documentId="13_ncr:1_{D025CB7A-6EE8-4F13-A316-1690AA8FD146}" xr6:coauthVersionLast="47" xr6:coauthVersionMax="47" xr10:uidLastSave="{00000000-0000-0000-0000-000000000000}"/>
  <bookViews>
    <workbookView xWindow="-108" yWindow="-108" windowWidth="23256" windowHeight="12456" firstSheet="16" activeTab="28" xr2:uid="{00000000-000D-0000-FFFF-FFFF00000000}"/>
  </bookViews>
  <sheets>
    <sheet name="Извештаи" sheetId="42" r:id="rId1"/>
    <sheet name="1.1." sheetId="2" r:id="rId2"/>
    <sheet name="1.2." sheetId="3" r:id="rId3"/>
    <sheet name="2.1" sheetId="6" r:id="rId4"/>
    <sheet name="2.2" sheetId="51" r:id="rId5"/>
    <sheet name="3.1" sheetId="44" r:id="rId6"/>
    <sheet name="3.2" sheetId="52" r:id="rId7"/>
    <sheet name="4." sheetId="45" r:id="rId8"/>
    <sheet name="5." sheetId="46" r:id="rId9"/>
    <sheet name="6." sheetId="47" r:id="rId10"/>
    <sheet name="7." sheetId="48" r:id="rId11"/>
    <sheet name="8." sheetId="49" r:id="rId12"/>
    <sheet name="9." sheetId="50" r:id="rId13"/>
    <sheet name="ST.1" sheetId="14" r:id="rId14"/>
    <sheet name="ST.2" sheetId="15" r:id="rId15"/>
    <sheet name="ST.3" sheetId="16" r:id="rId16"/>
    <sheet name="ST.4" sheetId="17" r:id="rId17"/>
    <sheet name="ST.5" sheetId="18" r:id="rId18"/>
    <sheet name="ST.6" sheetId="19" r:id="rId19"/>
    <sheet name="ST.7" sheetId="20" r:id="rId20"/>
    <sheet name="ST.8" sheetId="21" r:id="rId21"/>
    <sheet name="ST.9" sheetId="22" r:id="rId22"/>
    <sheet name="ST.10" sheetId="23" r:id="rId23"/>
    <sheet name="ST.11" sheetId="24" r:id="rId24"/>
    <sheet name="ST.13" sheetId="26" r:id="rId25"/>
    <sheet name="ST.12" sheetId="25" r:id="rId26"/>
    <sheet name="ST.14" sheetId="27" r:id="rId27"/>
    <sheet name="ST.15" sheetId="29" r:id="rId28"/>
    <sheet name="ST.16" sheetId="30" r:id="rId29"/>
    <sheet name="ST.17" sheetId="31" r:id="rId30"/>
    <sheet name="ST.18" sheetId="32" r:id="rId31"/>
    <sheet name="ST.19" sheetId="33" r:id="rId32"/>
    <sheet name="ST.20" sheetId="34" r:id="rId33"/>
    <sheet name="ST.21" sheetId="35" r:id="rId34"/>
    <sheet name="ST.22" sheetId="36" r:id="rId35"/>
    <sheet name="ST.23" sheetId="37" r:id="rId36"/>
    <sheet name="ST.24" sheetId="38" r:id="rId37"/>
    <sheet name="ST.25" sheetId="39" r:id="rId38"/>
    <sheet name="11." sheetId="40" r:id="rId39"/>
    <sheet name="Sheet1" sheetId="53" r:id="rId40"/>
    <sheet name="Sheet2" sheetId="54" r:id="rId41"/>
    <sheet name="Sheet3" sheetId="55" r:id="rId42"/>
  </sheets>
  <definedNames>
    <definedName name="_xlnm.Print_Area" localSheetId="1">'1.1.'!$A$1:$Q$16</definedName>
    <definedName name="_xlnm.Print_Area" localSheetId="2">'1.2.'!$A$1:$P$126</definedName>
    <definedName name="_xlnm.Print_Area" localSheetId="27">ST.15!$A$1:$G$13</definedName>
    <definedName name="_xlnm.Print_Area" localSheetId="35">ST.23!$A$1:$G$10</definedName>
    <definedName name="_xlnm.Print_Area" localSheetId="17">ST.5!$A$1:$H$35</definedName>
    <definedName name="_xlnm.Print_Area" localSheetId="0">Извештаи!$A$1:$T$37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2" i="30" l="1"/>
  <c r="F12" i="40"/>
  <c r="D17" i="40"/>
  <c r="D18" i="40"/>
  <c r="D12" i="40"/>
  <c r="O123" i="3"/>
  <c r="D6" i="40" s="1"/>
  <c r="O6" i="3"/>
  <c r="O50" i="3"/>
  <c r="O49" i="3"/>
  <c r="O47" i="3"/>
  <c r="O46" i="3"/>
  <c r="O39" i="3"/>
  <c r="O37" i="3"/>
  <c r="O33" i="3"/>
  <c r="O30" i="3"/>
  <c r="O26" i="3"/>
  <c r="O22" i="3"/>
  <c r="O21" i="3"/>
  <c r="O20" i="3"/>
  <c r="O15" i="3"/>
  <c r="O14" i="3"/>
  <c r="O13" i="3"/>
  <c r="O12" i="3"/>
  <c r="O9" i="3"/>
  <c r="D49" i="47"/>
  <c r="D48" i="47"/>
  <c r="D46" i="47"/>
  <c r="D45" i="47"/>
  <c r="D38" i="47"/>
  <c r="D36" i="47"/>
  <c r="D32" i="47"/>
  <c r="D29" i="47"/>
  <c r="D25" i="47"/>
  <c r="D21" i="47"/>
  <c r="D20" i="47"/>
  <c r="D19" i="47"/>
  <c r="D14" i="47"/>
  <c r="D13" i="47"/>
  <c r="D12" i="47"/>
  <c r="D11" i="47"/>
  <c r="D8" i="47"/>
  <c r="D122" i="47" s="1"/>
  <c r="I50" i="3"/>
  <c r="I49" i="3"/>
  <c r="I47" i="3"/>
  <c r="I46" i="3"/>
  <c r="I39" i="3"/>
  <c r="I37" i="3"/>
  <c r="I33" i="3"/>
  <c r="I30" i="3"/>
  <c r="I26" i="3"/>
  <c r="I22" i="3"/>
  <c r="I21" i="3"/>
  <c r="I20" i="3"/>
  <c r="I15" i="3"/>
  <c r="I14" i="3"/>
  <c r="I13" i="3"/>
  <c r="I12" i="3"/>
  <c r="I9" i="3"/>
  <c r="H50" i="3"/>
  <c r="H49" i="3"/>
  <c r="H47" i="3"/>
  <c r="H46" i="3"/>
  <c r="H39" i="3"/>
  <c r="H37" i="3"/>
  <c r="H33" i="3"/>
  <c r="H30" i="3"/>
  <c r="H26" i="3"/>
  <c r="H22" i="3"/>
  <c r="H21" i="3"/>
  <c r="H20" i="3"/>
  <c r="H15" i="3"/>
  <c r="H14" i="3"/>
  <c r="H13" i="3"/>
  <c r="H12" i="3"/>
  <c r="H9" i="3"/>
  <c r="H123" i="3" l="1"/>
  <c r="I123" i="3"/>
  <c r="G50" i="3" l="1"/>
  <c r="G49" i="3"/>
  <c r="G47" i="3"/>
  <c r="G46" i="3"/>
  <c r="G39" i="3" l="1"/>
  <c r="G37" i="3"/>
  <c r="G33" i="3"/>
  <c r="G30" i="3"/>
  <c r="G26" i="3"/>
  <c r="G22" i="3"/>
  <c r="G21" i="3"/>
  <c r="G20" i="3"/>
  <c r="G15" i="3"/>
  <c r="G14" i="3"/>
  <c r="G13" i="3"/>
  <c r="G12" i="3"/>
  <c r="G9" i="3"/>
  <c r="J56" i="22"/>
  <c r="E52" i="20"/>
  <c r="D6" i="29"/>
  <c r="D13" i="29" s="1"/>
  <c r="E9" i="27"/>
  <c r="D21" i="40"/>
  <c r="F59" i="46"/>
  <c r="G123" i="3" l="1"/>
  <c r="F70" i="20"/>
  <c r="E70" i="20"/>
  <c r="E6" i="20"/>
  <c r="E15" i="16"/>
  <c r="E68" i="16" s="1"/>
  <c r="C7" i="50" s="1"/>
  <c r="D16" i="40"/>
  <c r="C20" i="50"/>
  <c r="C19" i="50"/>
  <c r="E34" i="30"/>
  <c r="F7" i="30"/>
  <c r="F34" i="30" s="1"/>
  <c r="D20" i="50" s="1"/>
  <c r="E7" i="30"/>
  <c r="H9" i="30"/>
  <c r="H10" i="30"/>
  <c r="H11" i="30"/>
  <c r="H12" i="30"/>
  <c r="H13" i="30"/>
  <c r="H14" i="30"/>
  <c r="H15" i="30"/>
  <c r="H16" i="30"/>
  <c r="H17" i="30"/>
  <c r="H18" i="30"/>
  <c r="H19" i="30"/>
  <c r="H20" i="30"/>
  <c r="H21" i="30"/>
  <c r="H22" i="30"/>
  <c r="H23" i="30"/>
  <c r="H24" i="30"/>
  <c r="H25" i="30"/>
  <c r="H26" i="30"/>
  <c r="H27" i="30"/>
  <c r="H28" i="30"/>
  <c r="H29" i="30"/>
  <c r="H30" i="30"/>
  <c r="H31" i="30"/>
  <c r="H32" i="30"/>
  <c r="H33" i="30"/>
  <c r="H8" i="30"/>
  <c r="H7" i="30" s="1"/>
  <c r="H34" i="30" s="1"/>
  <c r="E86" i="20"/>
  <c r="F87" i="20"/>
  <c r="F86" i="20" s="1"/>
  <c r="E87" i="20"/>
  <c r="H89" i="20"/>
  <c r="H90" i="20"/>
  <c r="H88" i="20"/>
  <c r="H87" i="20" s="1"/>
  <c r="H86" i="20" s="1"/>
  <c r="E6" i="29"/>
  <c r="E13" i="29" s="1"/>
  <c r="D19" i="50" s="1"/>
  <c r="G8" i="29"/>
  <c r="G9" i="29"/>
  <c r="G10" i="29"/>
  <c r="G11" i="29"/>
  <c r="G12" i="29"/>
  <c r="G7" i="29"/>
  <c r="F68" i="16"/>
  <c r="D7" i="50" s="1"/>
  <c r="F15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35" i="16"/>
  <c r="H36" i="16"/>
  <c r="H37" i="16"/>
  <c r="H38" i="16"/>
  <c r="H39" i="16"/>
  <c r="H40" i="16"/>
  <c r="H41" i="16"/>
  <c r="H42" i="16"/>
  <c r="H43" i="16"/>
  <c r="H44" i="16"/>
  <c r="H45" i="16"/>
  <c r="H46" i="16"/>
  <c r="H47" i="16"/>
  <c r="H48" i="16"/>
  <c r="H49" i="16"/>
  <c r="H50" i="16"/>
  <c r="H51" i="16"/>
  <c r="H52" i="16"/>
  <c r="H53" i="16"/>
  <c r="H54" i="16"/>
  <c r="H55" i="16"/>
  <c r="H56" i="16"/>
  <c r="H57" i="16"/>
  <c r="H16" i="16"/>
  <c r="H15" i="16" s="1"/>
  <c r="H68" i="16" s="1"/>
  <c r="E20" i="50" l="1"/>
  <c r="E19" i="50"/>
  <c r="E7" i="50"/>
  <c r="G6" i="29"/>
  <c r="G13" i="29" s="1"/>
  <c r="F6" i="20" l="1"/>
  <c r="H7" i="20"/>
  <c r="H6" i="20" s="1"/>
  <c r="E17" i="27" l="1"/>
  <c r="E24" i="27" s="1"/>
  <c r="C18" i="50" s="1"/>
  <c r="F9" i="17"/>
  <c r="F18" i="17" s="1"/>
  <c r="D8" i="50" s="1"/>
  <c r="E9" i="17"/>
  <c r="E18" i="17" s="1"/>
  <c r="C8" i="50" s="1"/>
  <c r="E8" i="50" s="1"/>
  <c r="H69" i="20"/>
  <c r="F11" i="20"/>
  <c r="F10" i="20" s="1"/>
  <c r="E11" i="20"/>
  <c r="E10" i="20" s="1"/>
  <c r="H15" i="27"/>
  <c r="H16" i="27"/>
  <c r="F9" i="27"/>
  <c r="H14" i="27"/>
  <c r="F34" i="18"/>
  <c r="D9" i="50" s="1"/>
  <c r="H34" i="18"/>
  <c r="F6" i="18"/>
  <c r="H6" i="18"/>
  <c r="E6" i="18"/>
  <c r="E34" i="18" s="1"/>
  <c r="C9" i="50" s="1"/>
  <c r="E9" i="50" s="1"/>
  <c r="F17" i="27"/>
  <c r="F69" i="20"/>
  <c r="E69" i="20"/>
  <c r="H17" i="27" l="1"/>
  <c r="F24" i="27"/>
  <c r="D18" i="50" s="1"/>
  <c r="E18" i="50" s="1"/>
  <c r="H11" i="27"/>
  <c r="H12" i="27"/>
  <c r="H13" i="27"/>
  <c r="H10" i="27"/>
  <c r="F6" i="23"/>
  <c r="F8" i="23" s="1"/>
  <c r="D14" i="50" s="1"/>
  <c r="E6" i="23"/>
  <c r="E8" i="23" s="1"/>
  <c r="C14" i="50" s="1"/>
  <c r="H8" i="23"/>
  <c r="H7" i="23"/>
  <c r="F9" i="22"/>
  <c r="E9" i="22"/>
  <c r="F42" i="22"/>
  <c r="F60" i="22" s="1"/>
  <c r="D13" i="50" s="1"/>
  <c r="E42" i="22"/>
  <c r="H44" i="22"/>
  <c r="H45" i="22"/>
  <c r="H46" i="22"/>
  <c r="H47" i="22"/>
  <c r="H48" i="22"/>
  <c r="H49" i="22"/>
  <c r="H50" i="22"/>
  <c r="H51" i="22"/>
  <c r="H52" i="22"/>
  <c r="H53" i="22"/>
  <c r="H54" i="22"/>
  <c r="H55" i="22"/>
  <c r="H56" i="22"/>
  <c r="H57" i="22"/>
  <c r="H58" i="22"/>
  <c r="H42" i="22" s="1"/>
  <c r="H59" i="22"/>
  <c r="H43" i="22"/>
  <c r="H11" i="22"/>
  <c r="H12" i="22"/>
  <c r="H13" i="22"/>
  <c r="H14" i="22"/>
  <c r="H9" i="22" s="1"/>
  <c r="H15" i="22"/>
  <c r="H16" i="22"/>
  <c r="H17" i="22"/>
  <c r="H18" i="22"/>
  <c r="H19" i="22"/>
  <c r="H20" i="22"/>
  <c r="H21" i="22"/>
  <c r="H22" i="22"/>
  <c r="H23" i="22"/>
  <c r="H24" i="22"/>
  <c r="H25" i="22"/>
  <c r="H26" i="22"/>
  <c r="H10" i="22"/>
  <c r="H72" i="20"/>
  <c r="H73" i="20"/>
  <c r="H71" i="20"/>
  <c r="F52" i="20"/>
  <c r="F45" i="20" s="1"/>
  <c r="F94" i="20" s="1"/>
  <c r="D11" i="50" s="1"/>
  <c r="E45" i="20"/>
  <c r="E94" i="20" s="1"/>
  <c r="C11" i="50" s="1"/>
  <c r="H59" i="20"/>
  <c r="H60" i="20"/>
  <c r="H61" i="20"/>
  <c r="H62" i="20"/>
  <c r="H63" i="20"/>
  <c r="H54" i="20"/>
  <c r="H55" i="20"/>
  <c r="H56" i="20"/>
  <c r="H57" i="20"/>
  <c r="H58" i="20"/>
  <c r="H53" i="20"/>
  <c r="H13" i="20"/>
  <c r="H12" i="20"/>
  <c r="H11" i="20" s="1"/>
  <c r="H10" i="20" s="1"/>
  <c r="H10" i="17"/>
  <c r="H9" i="17" s="1"/>
  <c r="H18" i="17" s="1"/>
  <c r="F18" i="46"/>
  <c r="F105" i="46"/>
  <c r="F150" i="46"/>
  <c r="F106" i="46" s="1"/>
  <c r="I106" i="46" s="1"/>
  <c r="F19" i="46"/>
  <c r="F6" i="46"/>
  <c r="F5" i="46" s="1"/>
  <c r="D30" i="50" l="1"/>
  <c r="E33" i="50" s="1"/>
  <c r="H60" i="22"/>
  <c r="E60" i="22"/>
  <c r="C13" i="50" s="1"/>
  <c r="E13" i="50" s="1"/>
  <c r="E14" i="50"/>
  <c r="F246" i="46"/>
  <c r="D11" i="40" s="1"/>
  <c r="D15" i="40"/>
  <c r="E35" i="50"/>
  <c r="E11" i="50"/>
  <c r="H9" i="27"/>
  <c r="H24" i="27" s="1"/>
  <c r="H52" i="20"/>
  <c r="H45" i="20" s="1"/>
  <c r="H94" i="20" s="1"/>
  <c r="C30" i="50" l="1"/>
  <c r="E30" i="50"/>
  <c r="D19" i="40"/>
  <c r="D20" i="40"/>
  <c r="I10" i="51"/>
  <c r="I693" i="6" l="1"/>
  <c r="I896" i="6" s="1"/>
  <c r="G642" i="6"/>
  <c r="G555" i="6"/>
  <c r="G492" i="6" l="1"/>
  <c r="G227" i="6"/>
  <c r="D7" i="40" l="1"/>
  <c r="I10" i="52"/>
  <c r="D22" i="40" l="1"/>
  <c r="D23" i="40"/>
</calcChain>
</file>

<file path=xl/sharedStrings.xml><?xml version="1.0" encoding="utf-8"?>
<sst xmlns="http://schemas.openxmlformats.org/spreadsheetml/2006/main" count="6979" uniqueCount="1895">
  <si>
    <t>Адреса на донатор</t>
  </si>
  <si>
    <t>Донација во пари</t>
  </si>
  <si>
    <t>Донација во ствари</t>
  </si>
  <si>
    <t>Донација во услуги</t>
  </si>
  <si>
    <t>Вкупна вредност на донација од донаторот</t>
  </si>
  <si>
    <t>Забелешка</t>
  </si>
  <si>
    <t>Датум на уплата на донацијата</t>
  </si>
  <si>
    <t>Пазарна вредност</t>
  </si>
  <si>
    <t>Вредност по договор</t>
  </si>
  <si>
    <t>Вредност на донација</t>
  </si>
  <si>
    <t>Датум на добивање на донацијата</t>
  </si>
  <si>
    <t>9=7 или 9=(7-8)</t>
  </si>
  <si>
    <t>13=11 или 13=(11-12)</t>
  </si>
  <si>
    <t>15=(5+9+13)</t>
  </si>
  <si>
    <t>Вкупно:</t>
  </si>
  <si>
    <t>Вкупно донации во пари од физички лица (=5):</t>
  </si>
  <si>
    <t xml:space="preserve">1. ПРИХОДИ ОД ДОНАЦИИ ВО ПАРИ, СТВАРИ И УСЛУГИ   </t>
  </si>
  <si>
    <t>1.1. ПРИХОДИ ОД ДОНАЦИИ ВО ПАРИ, СТВАРИ И УСЛУГИ ОД ФИЗИЧКИ ЛИЦА</t>
  </si>
  <si>
    <t>Ред. Број</t>
  </si>
  <si>
    <r>
      <t xml:space="preserve">Име и презиме на </t>
    </r>
    <r>
      <rPr>
        <sz val="9"/>
        <color indexed="8"/>
        <rFont val="StobiSerif Regular"/>
        <family val="3"/>
      </rPr>
      <t>трето</t>
    </r>
    <r>
      <rPr>
        <sz val="9"/>
        <color indexed="8"/>
        <rFont val="StobiSerif Regular"/>
        <family val="3"/>
      </rPr>
      <t xml:space="preserve"> лице кое ја платило услугата која ја искористил учесникот во изборната кампања</t>
    </r>
  </si>
  <si>
    <r>
      <t>Вредност</t>
    </r>
    <r>
      <rPr>
        <sz val="9"/>
        <color indexed="8"/>
        <rFont val="StobiSerif Regular"/>
        <family val="3"/>
      </rPr>
      <t xml:space="preserve"> на донација</t>
    </r>
  </si>
  <si>
    <t>Вкупно донации во пари, ствари и услуги од физички лица (=15):</t>
  </si>
  <si>
    <t>Вкупно донации во ствари и услуги од физички лица (9+13):</t>
  </si>
  <si>
    <t>Назив на донатор</t>
  </si>
  <si>
    <t>Седиште на донатор</t>
  </si>
  <si>
    <r>
      <t xml:space="preserve">Назив на </t>
    </r>
    <r>
      <rPr>
        <sz val="9"/>
        <color indexed="8"/>
        <rFont val="StobiSerif Regular"/>
        <family val="3"/>
      </rPr>
      <t>трето</t>
    </r>
    <r>
      <rPr>
        <sz val="9"/>
        <color indexed="8"/>
        <rFont val="StobiSerif Regular"/>
        <family val="3"/>
      </rPr>
      <t xml:space="preserve"> лице кое ја платило услугата која ја искористил учесникот во изборната кампања</t>
    </r>
  </si>
  <si>
    <t>Износ на донација</t>
  </si>
  <si>
    <t>Фактурирана вредност</t>
  </si>
  <si>
    <t>Вкупно донации во пари од правни лица (=5):</t>
  </si>
  <si>
    <t>Вкупно донации во ствари и услуги од правни лица (9+13):</t>
  </si>
  <si>
    <t>Вкупно донации во пари, ствари и услуги од правни лица (=15):</t>
  </si>
  <si>
    <t>Име и презиме на донатор</t>
  </si>
  <si>
    <t>1.2. ПРИХОДИ ОД ДОНАЦИИ ВО ПАРИ, СТВАРИ И УСЛУГИ ОД ПРАВНИ ЛИЦА</t>
  </si>
  <si>
    <t>Вредност</t>
  </si>
  <si>
    <t>Ред.бр.</t>
  </si>
  <si>
    <t>Назив на политичка партија</t>
  </si>
  <si>
    <t>Датум на пренос</t>
  </si>
  <si>
    <t>Ред. бр.</t>
  </si>
  <si>
    <t>Број на основната трансакциска сметка на политичката партија</t>
  </si>
  <si>
    <t>Износ на одобрен кредит</t>
  </si>
  <si>
    <t>Број и датум на договор за кредит</t>
  </si>
  <si>
    <r>
      <t>Износ</t>
    </r>
    <r>
      <rPr>
        <sz val="10"/>
        <color indexed="8"/>
        <rFont val="StobiSerif Regular"/>
        <family val="3"/>
      </rPr>
      <t xml:space="preserve"> на пренесени средства</t>
    </r>
  </si>
  <si>
    <t>Број на трансакциска сметка за кредити за изборна кампања на политичката партија</t>
  </si>
  <si>
    <t>Износ на пренесена донација</t>
  </si>
  <si>
    <t>Датум на уплата</t>
  </si>
  <si>
    <t>Износ на уплатена донација</t>
  </si>
  <si>
    <t>Вкупно пренесени донации од физички лица:</t>
  </si>
  <si>
    <t>Донации примени на основната трансакциска сметка на политичката партија</t>
  </si>
  <si>
    <t>Вкупно пренесени донации од правни лица:</t>
  </si>
  <si>
    <r>
      <t>Ред.бр</t>
    </r>
    <r>
      <rPr>
        <sz val="10"/>
        <color indexed="8"/>
        <rFont val="StobiSerif Regular"/>
        <family val="3"/>
      </rPr>
      <t>.</t>
    </r>
  </si>
  <si>
    <t xml:space="preserve">Вид на услуга </t>
  </si>
  <si>
    <t xml:space="preserve">Назив на давателот на услугата </t>
  </si>
  <si>
    <t>Број  на фактура</t>
  </si>
  <si>
    <t>Датум на фактура</t>
  </si>
  <si>
    <r>
      <t>Оглас</t>
    </r>
    <r>
      <rPr>
        <sz val="10"/>
        <color indexed="8"/>
        <rFont val="StobiSerif Regular"/>
        <family val="3"/>
      </rPr>
      <t>и  и соопштенија (а+б+в+г)</t>
    </r>
  </si>
  <si>
    <t>а)</t>
  </si>
  <si>
    <r>
      <t xml:space="preserve">Објавување </t>
    </r>
    <r>
      <rPr>
        <sz val="10"/>
        <color indexed="8"/>
        <rFont val="StobiSerif Regular"/>
        <family val="3"/>
      </rPr>
      <t>во дневни весници и списанија</t>
    </r>
    <r>
      <rPr>
        <sz val="10"/>
        <color indexed="8"/>
        <rFont val="StobiSerif Regular"/>
        <family val="3"/>
      </rPr>
      <t xml:space="preserve"> (а.1.+а.2.+…)</t>
    </r>
  </si>
  <si>
    <t>а.1.)</t>
  </si>
  <si>
    <t>а.2.)</t>
  </si>
  <si>
    <t>б)</t>
  </si>
  <si>
    <t>Емитување преку радио  (б.1.+б.2.+…)</t>
  </si>
  <si>
    <t>б.1.)</t>
  </si>
  <si>
    <t>б.2.)</t>
  </si>
  <si>
    <t>в)</t>
  </si>
  <si>
    <t>Емитување на телевизија  (в.1.+в.2.+…)</t>
  </si>
  <si>
    <t>в.1.)</t>
  </si>
  <si>
    <t>в.2.)</t>
  </si>
  <si>
    <t>г)</t>
  </si>
  <si>
    <t>Објавување на интернет  (г.1.+г.2.+…)</t>
  </si>
  <si>
    <t>г.1.)</t>
  </si>
  <si>
    <t>г.2.)</t>
  </si>
  <si>
    <t>Емитување преку радио  (а.1.+а.2.+……)</t>
  </si>
  <si>
    <t>Емитување на телевизија  (б.1.+б.2.+….)</t>
  </si>
  <si>
    <t>Банер (=а)</t>
  </si>
  <si>
    <t>Објавување на банер (а.1.+а.2.+…)</t>
  </si>
  <si>
    <t>Други неспомнати услуги за објавување на платено политичко рекламирање (4.1.+4.2.+…)</t>
  </si>
  <si>
    <t xml:space="preserve">4.1. </t>
  </si>
  <si>
    <t xml:space="preserve">а) </t>
  </si>
  <si>
    <t>4.2.</t>
  </si>
  <si>
    <t xml:space="preserve">                  Вкупно (1+2+3+4)</t>
  </si>
  <si>
    <t xml:space="preserve">Политички изборни спотови, музички спотови што функционираат како химни, преноси или снимки од митинзи, средби и други настапи (а+б+в)    </t>
  </si>
  <si>
    <t>Емитување на интернет (в.1.+в.2.+…)</t>
  </si>
  <si>
    <t>Вкупен износ на фактура (со ДДВ)</t>
  </si>
  <si>
    <t xml:space="preserve">                                                          (а+б+….)</t>
  </si>
  <si>
    <t xml:space="preserve">                                                         (а+б+….)</t>
  </si>
  <si>
    <t xml:space="preserve">Вид на расход </t>
  </si>
  <si>
    <t>Датум на настанување на расходот</t>
  </si>
  <si>
    <r>
      <t>Износ</t>
    </r>
    <r>
      <rPr>
        <sz val="10"/>
        <color indexed="8"/>
        <rFont val="StobiSerif Regular"/>
        <family val="3"/>
      </rPr>
      <t xml:space="preserve"> на расход</t>
    </r>
  </si>
  <si>
    <t>Име и презиме/Назив на донатор</t>
  </si>
  <si>
    <t xml:space="preserve">Датум на уплата на донацијата </t>
  </si>
  <si>
    <t xml:space="preserve">Износ на донација од донаторот </t>
  </si>
  <si>
    <t>Датум на уплата на донацијата во Буџетот на Република Северна Македонија</t>
  </si>
  <si>
    <t>Износ на уплата на донацијата во Буџетот на Република Северна Македонија</t>
  </si>
  <si>
    <t>Вид на парични средства кои се пренесуваат</t>
  </si>
  <si>
    <t>Број на трансакциска сметка на политичката партија на која се врши преносот</t>
  </si>
  <si>
    <t>Датум на пренос на парични средства</t>
  </si>
  <si>
    <r>
      <t>Износ</t>
    </r>
    <r>
      <rPr>
        <sz val="10"/>
        <color indexed="8"/>
        <rFont val="StobiSerif Regular"/>
        <family val="3"/>
      </rPr>
      <t xml:space="preserve"> </t>
    </r>
    <r>
      <rPr>
        <sz val="10"/>
        <color indexed="8"/>
        <rFont val="StobiSerif Regular"/>
        <family val="3"/>
      </rPr>
      <t>на пренесени парични средства</t>
    </r>
  </si>
  <si>
    <t xml:space="preserve"> </t>
  </si>
  <si>
    <t>Позиција</t>
  </si>
  <si>
    <t>Платен износ</t>
  </si>
  <si>
    <t>Неплатен износ</t>
  </si>
  <si>
    <t xml:space="preserve">Потрошени материјали </t>
  </si>
  <si>
    <t>Други материјални расходи</t>
  </si>
  <si>
    <t>Комунални услуги и греење</t>
  </si>
  <si>
    <t>Комуникациски услуги (ПТТ услуги и др.)</t>
  </si>
  <si>
    <t>Превозни - транспортни услуги</t>
  </si>
  <si>
    <t>Услуги за поправки и тековно одржување</t>
  </si>
  <si>
    <t xml:space="preserve">Издатоци за реклама и пропаганда  </t>
  </si>
  <si>
    <t>Издатоци за репрезентација</t>
  </si>
  <si>
    <t xml:space="preserve">Интелектуални услуги </t>
  </si>
  <si>
    <t>Сметководствени услуги</t>
  </si>
  <si>
    <t>Судски, адвокатски  и правни услуги</t>
  </si>
  <si>
    <t>Услуги за копирање, печатење и издавање</t>
  </si>
  <si>
    <t>Услуги за статистички истражувања</t>
  </si>
  <si>
    <t>Расходи за одржување на предизборни собири</t>
  </si>
  <si>
    <t>Изнајмување на простор за време на изборна кампања</t>
  </si>
  <si>
    <t>Провизии за платен промет и надоместоци за банкарски услуги</t>
  </si>
  <si>
    <t>Премии за осигурување</t>
  </si>
  <si>
    <t xml:space="preserve">Други финансиски услуги и камати </t>
  </si>
  <si>
    <t>Дневници за службено патување и патни трошоци во земјата</t>
  </si>
  <si>
    <t>Дневници за службено патување и патни трошоци во странство</t>
  </si>
  <si>
    <t>Семинари и конференции</t>
  </si>
  <si>
    <t>Членарина</t>
  </si>
  <si>
    <t xml:space="preserve">Данок на личен доход </t>
  </si>
  <si>
    <t>Средства за опрема и ситен инвентар</t>
  </si>
  <si>
    <t>Други расходи</t>
  </si>
  <si>
    <t>ВКУПНИ РАСХОДИ КОИ ПРЕДИЗВИКУВААТ ОДЛИВ НА ПАРИ (збир од реден број 1 до реден број 25)</t>
  </si>
  <si>
    <t>ВКУПНО ПЛАТЕНИ РАСХОДИ</t>
  </si>
  <si>
    <t>ВКУПНО ПРЕСМЕТАНИ РАСХОДИ ПО ОСНОВ НА ПРЕЗЕМЕНИ, А НЕПЛАТЕНИ ОБВРСКИ</t>
  </si>
  <si>
    <t>ВКУПНО РАСХОДИ  (збир од реден број 1 и реден број 2)</t>
  </si>
  <si>
    <t xml:space="preserve">Вкупен износ (4+5) </t>
  </si>
  <si>
    <t>Неплатен износ 5=(3-4)</t>
  </si>
  <si>
    <t>1. Потрошени материјали</t>
  </si>
  <si>
    <t>Вид на трошок</t>
  </si>
  <si>
    <t>Назив на добавувачот</t>
  </si>
  <si>
    <t>Вид и број  на документ</t>
  </si>
  <si>
    <t>Вкупен износ (со ДДВ)</t>
  </si>
  <si>
    <t>Датум на плаќање</t>
  </si>
  <si>
    <t>8 = (5-6)</t>
  </si>
  <si>
    <t>1.1.</t>
  </si>
  <si>
    <r>
      <t>Материјали и суровини</t>
    </r>
    <r>
      <rPr>
        <sz val="10"/>
        <color indexed="8"/>
        <rFont val="StobiSerif Regular"/>
        <family val="3"/>
      </rPr>
      <t xml:space="preserve"> (а+б+….)</t>
    </r>
  </si>
  <si>
    <t>1.2.</t>
  </si>
  <si>
    <r>
      <t>Нафтени деривати</t>
    </r>
    <r>
      <rPr>
        <sz val="10"/>
        <color indexed="8"/>
        <rFont val="StobiSerif Regular"/>
        <family val="3"/>
      </rPr>
      <t xml:space="preserve"> (а+б+….)</t>
    </r>
  </si>
  <si>
    <t>1.3.</t>
  </si>
  <si>
    <r>
      <t>Канцелариски материјали</t>
    </r>
    <r>
      <rPr>
        <sz val="10"/>
        <color indexed="8"/>
        <rFont val="StobiSerif Regular"/>
        <family val="3"/>
      </rPr>
      <t xml:space="preserve"> (а+б+….)</t>
    </r>
  </si>
  <si>
    <t>1.4.</t>
  </si>
  <si>
    <t>Вода (а+б+….)</t>
  </si>
  <si>
    <t>1.5.</t>
  </si>
  <si>
    <r>
      <t>Други материјали</t>
    </r>
    <r>
      <rPr>
        <sz val="10"/>
        <color indexed="8"/>
        <rFont val="StobiSerif Regular"/>
        <family val="3"/>
      </rPr>
      <t xml:space="preserve"> (1.5.1.+.1.5.2.+……..)</t>
    </r>
  </si>
  <si>
    <t>1.5.1.</t>
  </si>
  <si>
    <t xml:space="preserve">                                (а+б+…)</t>
  </si>
  <si>
    <t>1.5.2.</t>
  </si>
  <si>
    <t>Вкупно (1.1.+1.2.+1.3.+1.4.+1.5.)</t>
  </si>
  <si>
    <t>2. Други материјални расходи</t>
  </si>
  <si>
    <t>Назив на добавувачот/вршителот на услугата</t>
  </si>
  <si>
    <t>2.1.</t>
  </si>
  <si>
    <t>Административни такси</t>
  </si>
  <si>
    <t>2.2.</t>
  </si>
  <si>
    <r>
      <t>Издатоци за стручна литература, списанија и весници</t>
    </r>
    <r>
      <rPr>
        <sz val="10"/>
        <color indexed="8"/>
        <rFont val="StobiSerif Regular"/>
        <family val="3"/>
      </rPr>
      <t xml:space="preserve"> (а+б+….)</t>
    </r>
  </si>
  <si>
    <t>2.3.</t>
  </si>
  <si>
    <r>
      <t>Регистрација на моторни и други возила</t>
    </r>
    <r>
      <rPr>
        <sz val="10"/>
        <color indexed="8"/>
        <rFont val="StobiSerif Regular"/>
        <family val="3"/>
      </rPr>
      <t xml:space="preserve"> (а+б+….)</t>
    </r>
  </si>
  <si>
    <t>2.4.</t>
  </si>
  <si>
    <r>
      <t>Други материјални расходи</t>
    </r>
    <r>
      <rPr>
        <sz val="10"/>
        <color indexed="8"/>
        <rFont val="StobiSerif Regular"/>
        <family val="3"/>
      </rPr>
      <t xml:space="preserve"> (2.4.1.+2.4.2+………)</t>
    </r>
  </si>
  <si>
    <t>2.4.1.</t>
  </si>
  <si>
    <t>2.4.2.</t>
  </si>
  <si>
    <r>
      <t>Вкупно (2.1.+2.2.+2.3.+2.4.</t>
    </r>
    <r>
      <rPr>
        <sz val="10"/>
        <color indexed="8"/>
        <rFont val="StobiSerif Regular"/>
        <family val="3"/>
      </rPr>
      <t>)</t>
    </r>
  </si>
  <si>
    <r>
      <t>Ред.   бр</t>
    </r>
    <r>
      <rPr>
        <sz val="10"/>
        <color indexed="8"/>
        <rFont val="StobiSerif Regular"/>
        <family val="3"/>
      </rPr>
      <t>.</t>
    </r>
  </si>
  <si>
    <t xml:space="preserve">СПЕЦИФИКАЦИЈА НА ТРОШОЦИ </t>
  </si>
  <si>
    <t>3. Комунални услуги и греење</t>
  </si>
  <si>
    <t>Назив на давателот на услугата</t>
  </si>
  <si>
    <t>3.1.</t>
  </si>
  <si>
    <r>
      <t>Изнесување и собирање на смет</t>
    </r>
    <r>
      <rPr>
        <sz val="10"/>
        <color indexed="8"/>
        <rFont val="StobiSerif Regular"/>
        <family val="3"/>
      </rPr>
      <t xml:space="preserve"> (а+б+….)</t>
    </r>
  </si>
  <si>
    <t>3.2.</t>
  </si>
  <si>
    <r>
      <t>Дератизација и дезинфекција</t>
    </r>
    <r>
      <rPr>
        <sz val="10"/>
        <color indexed="8"/>
        <rFont val="StobiSerif Regular"/>
        <family val="3"/>
      </rPr>
      <t xml:space="preserve"> (а+б+….)</t>
    </r>
  </si>
  <si>
    <t>3.3.</t>
  </si>
  <si>
    <r>
      <t>Гаражирање и паркирање на возила</t>
    </r>
    <r>
      <rPr>
        <sz val="10"/>
        <color indexed="8"/>
        <rFont val="StobiSerif Regular"/>
        <family val="3"/>
      </rPr>
      <t xml:space="preserve"> (а+б+….)</t>
    </r>
  </si>
  <si>
    <t>3.4.</t>
  </si>
  <si>
    <r>
      <t xml:space="preserve">Електрична енергија </t>
    </r>
    <r>
      <rPr>
        <sz val="10"/>
        <color indexed="8"/>
        <rFont val="StobiSerif Regular"/>
        <family val="3"/>
      </rPr>
      <t>(а+б+….)</t>
    </r>
  </si>
  <si>
    <r>
      <t xml:space="preserve">Топлинска енергија </t>
    </r>
    <r>
      <rPr>
        <sz val="10"/>
        <color indexed="8"/>
        <rFont val="StobiSerif Regular"/>
        <family val="3"/>
      </rPr>
      <t>(а+б+….)</t>
    </r>
  </si>
  <si>
    <t>3.6.</t>
  </si>
  <si>
    <t>Останати неспомнати трошоци за комунални услуги и греење (3.7.1.+3.7.2.+…..)</t>
  </si>
  <si>
    <t>3.6.1.</t>
  </si>
  <si>
    <r>
      <t xml:space="preserve">                                         </t>
    </r>
    <r>
      <rPr>
        <i/>
        <sz val="10"/>
        <color indexed="8"/>
        <rFont val="StobiSerif Regular"/>
        <family val="3"/>
      </rPr>
      <t xml:space="preserve"> </t>
    </r>
    <r>
      <rPr>
        <sz val="10"/>
        <color indexed="8"/>
        <rFont val="StobiSerif Regular"/>
        <family val="3"/>
      </rPr>
      <t>(а+б+…)</t>
    </r>
  </si>
  <si>
    <t>3.6.2.</t>
  </si>
  <si>
    <t xml:space="preserve">                                          (а+б+…)</t>
  </si>
  <si>
    <r>
      <t>Вкупно (3.1.+3.2.+3.3.+3.4.+3.5.+3.6.</t>
    </r>
    <r>
      <rPr>
        <sz val="10"/>
        <color indexed="8"/>
        <rFont val="StobiSerif Regular"/>
        <family val="3"/>
      </rPr>
      <t>)</t>
    </r>
  </si>
  <si>
    <t>4. Комуникациски услуги  (ПТТ услуги и др.)</t>
  </si>
  <si>
    <t>4.1.</t>
  </si>
  <si>
    <r>
      <t>Поштенски услуги</t>
    </r>
    <r>
      <rPr>
        <sz val="10"/>
        <color indexed="8"/>
        <rFont val="StobiSerif Regular"/>
        <family val="3"/>
      </rPr>
      <t xml:space="preserve"> (а+б+….)</t>
    </r>
  </si>
  <si>
    <r>
      <t>Фиксна телефонија</t>
    </r>
    <r>
      <rPr>
        <sz val="10"/>
        <color indexed="8"/>
        <rFont val="StobiSerif Regular"/>
        <family val="3"/>
      </rPr>
      <t xml:space="preserve"> (а+б+….)</t>
    </r>
  </si>
  <si>
    <t>4.3.</t>
  </si>
  <si>
    <r>
      <t xml:space="preserve">Мобилна телефонија </t>
    </r>
    <r>
      <rPr>
        <sz val="10"/>
        <color indexed="8"/>
        <rFont val="StobiSerif Regular"/>
        <family val="3"/>
      </rPr>
      <t>(а+б+….)</t>
    </r>
  </si>
  <si>
    <t>4.4.</t>
  </si>
  <si>
    <r>
      <t>Трошоци за интернет</t>
    </r>
    <r>
      <rPr>
        <sz val="10"/>
        <color indexed="8"/>
        <rFont val="StobiSerif Regular"/>
        <family val="3"/>
      </rPr>
      <t xml:space="preserve"> (а+б+….)</t>
    </r>
  </si>
  <si>
    <t>Вкупно (4.1.+4.2.+4.3.+4.4.)</t>
  </si>
  <si>
    <t>5. Превозни-транспортни услуги</t>
  </si>
  <si>
    <t>5.1.</t>
  </si>
  <si>
    <r>
      <t>Транспортни услуги во патниот сообраќај</t>
    </r>
    <r>
      <rPr>
        <sz val="10"/>
        <color indexed="8"/>
        <rFont val="StobiSerif Regular"/>
        <family val="3"/>
      </rPr>
      <t xml:space="preserve">  (а+б+….)</t>
    </r>
  </si>
  <si>
    <t>5.2.</t>
  </si>
  <si>
    <r>
      <t xml:space="preserve"> Транспортни услуги во железничкиот сообраќај </t>
    </r>
    <r>
      <rPr>
        <sz val="10"/>
        <color indexed="8"/>
        <rFont val="StobiSerif Regular"/>
        <family val="3"/>
      </rPr>
      <t>(а+б+….)</t>
    </r>
  </si>
  <si>
    <t>5.3.</t>
  </si>
  <si>
    <r>
      <t xml:space="preserve">Транспортни услуги во воздушниот сообраќај </t>
    </r>
    <r>
      <rPr>
        <sz val="10"/>
        <color indexed="8"/>
        <rFont val="StobiSerif Regular"/>
        <family val="3"/>
      </rPr>
      <t>(а+б+….)</t>
    </r>
  </si>
  <si>
    <t>5.4.</t>
  </si>
  <si>
    <r>
      <t xml:space="preserve">Транспортни услуги во водниот сообраќај  </t>
    </r>
    <r>
      <rPr>
        <sz val="10"/>
        <color indexed="8"/>
        <rFont val="StobiSerif Regular"/>
        <family val="3"/>
      </rPr>
      <t>(а+б+….)</t>
    </r>
  </si>
  <si>
    <t>5.5.</t>
  </si>
  <si>
    <r>
      <t xml:space="preserve">Такси превоз </t>
    </r>
    <r>
      <rPr>
        <sz val="10"/>
        <color indexed="8"/>
        <rFont val="StobiSerif Regular"/>
        <family val="3"/>
      </rPr>
      <t xml:space="preserve"> (а+б+….)</t>
    </r>
  </si>
  <si>
    <t>5.6.</t>
  </si>
  <si>
    <r>
      <t>Специјален превоз</t>
    </r>
    <r>
      <rPr>
        <sz val="10"/>
        <color indexed="8"/>
        <rFont val="StobiSerif Regular"/>
        <family val="3"/>
      </rPr>
      <t xml:space="preserve"> (а+б+….)</t>
    </r>
  </si>
  <si>
    <t>5.7.</t>
  </si>
  <si>
    <r>
      <t>Услуги за достава и логистика</t>
    </r>
    <r>
      <rPr>
        <sz val="10"/>
        <color indexed="8"/>
        <rFont val="StobiSerif Regular"/>
        <family val="3"/>
      </rPr>
      <t xml:space="preserve"> (а+б+….)</t>
    </r>
  </si>
  <si>
    <t>5.8.</t>
  </si>
  <si>
    <r>
      <t>Останати трошоци за транспорт</t>
    </r>
    <r>
      <rPr>
        <sz val="10"/>
        <color indexed="8"/>
        <rFont val="StobiSerif Regular"/>
        <family val="3"/>
      </rPr>
      <t xml:space="preserve"> (5.8.1.+5.8.2.+…..)</t>
    </r>
  </si>
  <si>
    <t>5.8.1.</t>
  </si>
  <si>
    <t xml:space="preserve">                                           (а+б+….)</t>
  </si>
  <si>
    <t>5.8.2.</t>
  </si>
  <si>
    <r>
      <t>Вкупно (5.1.+5.2.+5.3.+5.4.+5.5.+5.6.+5.7.</t>
    </r>
    <r>
      <rPr>
        <sz val="10"/>
        <color indexed="8"/>
        <rFont val="StobiSerif Regular"/>
        <family val="3"/>
      </rPr>
      <t>+5.8.)</t>
    </r>
  </si>
  <si>
    <t>6. Услуги за поправки и тековно одржување</t>
  </si>
  <si>
    <t>6.1.</t>
  </si>
  <si>
    <r>
      <t xml:space="preserve"> Услуги за тековно одржување </t>
    </r>
    <r>
      <rPr>
        <sz val="10"/>
        <color indexed="8"/>
        <rFont val="StobiSerif Regular"/>
        <family val="3"/>
      </rPr>
      <t>(а+б+….)</t>
    </r>
  </si>
  <si>
    <t>6.2.</t>
  </si>
  <si>
    <r>
      <t xml:space="preserve">Услуги за одржување на хардвер и софтвер </t>
    </r>
    <r>
      <rPr>
        <sz val="10"/>
        <color indexed="8"/>
        <rFont val="StobiSerif Regular"/>
        <family val="3"/>
      </rPr>
      <t>(а+б+….)</t>
    </r>
  </si>
  <si>
    <t>6.3.</t>
  </si>
  <si>
    <r>
      <t xml:space="preserve">Услуги за сервисирање и одржување на транспортни средства и патнички автомобили </t>
    </r>
    <r>
      <rPr>
        <sz val="10"/>
        <color indexed="8"/>
        <rFont val="StobiSerif Regular"/>
        <family val="3"/>
      </rPr>
      <t>(а+б+….)</t>
    </r>
  </si>
  <si>
    <t>6.4.</t>
  </si>
  <si>
    <r>
      <t>Услуги за заштита од агенции за обезбедување имоти и лица</t>
    </r>
    <r>
      <rPr>
        <sz val="10"/>
        <color indexed="8"/>
        <rFont val="StobiSerif Regular"/>
        <family val="3"/>
      </rPr>
      <t xml:space="preserve"> (а+б+….)</t>
    </r>
  </si>
  <si>
    <t>6.5.</t>
  </si>
  <si>
    <r>
      <t>Останати трошоци за услуги за поправки, одржување и заштита на средствата</t>
    </r>
    <r>
      <rPr>
        <sz val="10"/>
        <color indexed="8"/>
        <rFont val="StobiSerif Regular"/>
        <family val="3"/>
      </rPr>
      <t xml:space="preserve"> (6.5.1.+6.5.2.+…..)</t>
    </r>
  </si>
  <si>
    <t>6.5.1.</t>
  </si>
  <si>
    <t xml:space="preserve">                                     (а+б+….)</t>
  </si>
  <si>
    <t>6.5.2.</t>
  </si>
  <si>
    <t xml:space="preserve">                                   (а+б+….)</t>
  </si>
  <si>
    <r>
      <t>Вкупно (6.1.+6.2.+6.3.+6.4.+6.5.</t>
    </r>
    <r>
      <rPr>
        <sz val="10"/>
        <color indexed="8"/>
        <rFont val="StobiSerif Regular"/>
        <family val="3"/>
      </rPr>
      <t>)</t>
    </r>
  </si>
  <si>
    <t>7. Издатоци за реклама и пропаганда</t>
  </si>
  <si>
    <t>7.1.</t>
  </si>
  <si>
    <r>
      <t>Оглас</t>
    </r>
    <r>
      <rPr>
        <sz val="10"/>
        <color indexed="8"/>
        <rFont val="StobiSerif Regular"/>
        <family val="3"/>
      </rPr>
      <t>и  и соопштенија (=а)</t>
    </r>
  </si>
  <si>
    <t>Изработка  (a.1.+a.2.+…)</t>
  </si>
  <si>
    <t>a.1.)</t>
  </si>
  <si>
    <t>a.2.)</t>
  </si>
  <si>
    <t>7.2.</t>
  </si>
  <si>
    <t>Изработка на политички изборен спот (a.1.+a.2.+…)</t>
  </si>
  <si>
    <t>Изработка на музички спот (б.1.+б.2.+…)</t>
  </si>
  <si>
    <t>7.3.</t>
  </si>
  <si>
    <t>Идејно  решение и изработка на банер (a.1.+a.2.+…)</t>
  </si>
  <si>
    <t>7.4.</t>
  </si>
  <si>
    <t>Посебна интернет страница за изборна кампања (а+б+в)</t>
  </si>
  <si>
    <t>Изработка на веб страницата</t>
  </si>
  <si>
    <t>Закуп на домен</t>
  </si>
  <si>
    <t>Трошоци за одржување на веб страницата</t>
  </si>
  <si>
    <t>7.5.</t>
  </si>
  <si>
    <r>
      <t>Изборни плакати</t>
    </r>
    <r>
      <rPr>
        <sz val="10"/>
        <color indexed="8"/>
        <rFont val="StobiSerif Regular"/>
        <family val="3"/>
      </rPr>
      <t xml:space="preserve"> (а+б+в)</t>
    </r>
  </si>
  <si>
    <r>
      <t xml:space="preserve">Дизајн   </t>
    </r>
    <r>
      <rPr>
        <sz val="10"/>
        <color indexed="8"/>
        <rFont val="StobiSerif Regular"/>
        <family val="3"/>
      </rPr>
      <t>(a.1.+a.2.+…)</t>
    </r>
  </si>
  <si>
    <r>
      <t xml:space="preserve">Печатење  </t>
    </r>
    <r>
      <rPr>
        <sz val="10"/>
        <color indexed="8"/>
        <rFont val="StobiSerif Regular"/>
        <family val="3"/>
      </rPr>
      <t>(б.1.+б.2.+…)</t>
    </r>
  </si>
  <si>
    <r>
      <t xml:space="preserve">Истакнување на плакати </t>
    </r>
    <r>
      <rPr>
        <sz val="10"/>
        <color indexed="8"/>
        <rFont val="StobiSerif Regular"/>
        <family val="3"/>
      </rPr>
      <t>(в.1.+в.2.+……)</t>
    </r>
  </si>
  <si>
    <t>7.6.</t>
  </si>
  <si>
    <r>
      <t xml:space="preserve">Рекламни паноа </t>
    </r>
    <r>
      <rPr>
        <sz val="10"/>
        <color indexed="8"/>
        <rFont val="StobiSerif Regular"/>
        <family val="3"/>
      </rPr>
      <t>(а+б+в)</t>
    </r>
  </si>
  <si>
    <r>
      <t xml:space="preserve">Печатење   </t>
    </r>
    <r>
      <rPr>
        <sz val="10"/>
        <color indexed="8"/>
        <rFont val="StobiSerif Regular"/>
        <family val="3"/>
      </rPr>
      <t>(б.1.+б.2.+…)</t>
    </r>
  </si>
  <si>
    <t>Закуп на простор за истакнување (в.1.+в.2.+…)</t>
  </si>
  <si>
    <t>7.7.</t>
  </si>
  <si>
    <r>
      <t xml:space="preserve">Билборди  </t>
    </r>
    <r>
      <rPr>
        <sz val="10"/>
        <color indexed="8"/>
        <rFont val="StobiSerif Regular"/>
        <family val="3"/>
      </rPr>
      <t>(а+б+в)</t>
    </r>
  </si>
  <si>
    <t>Дизајн   (a.1.+a.2.+…)</t>
  </si>
  <si>
    <t>Печатење  (б.1.+б.2.+…)</t>
  </si>
  <si>
    <t>7.8.</t>
  </si>
  <si>
    <t>Изборна програма (а+б+в+г)</t>
  </si>
  <si>
    <t xml:space="preserve">Изработка </t>
  </si>
  <si>
    <t>Дизајн</t>
  </si>
  <si>
    <t>Печатење</t>
  </si>
  <si>
    <t>Дистрибуција</t>
  </si>
  <si>
    <t>7.9.</t>
  </si>
  <si>
    <t>Трошоци за рекламен и пропаганден материјал (а+б+в+г)</t>
  </si>
  <si>
    <t>Набавка на материјал   (a.1.+a.2.+…)</t>
  </si>
  <si>
    <t>Дизајн   (б.1.+б.2.+…)</t>
  </si>
  <si>
    <r>
      <t xml:space="preserve">Печатење   </t>
    </r>
    <r>
      <rPr>
        <sz val="10"/>
        <color indexed="8"/>
        <rFont val="StobiSerif Regular"/>
        <family val="3"/>
      </rPr>
      <t>(в.1.+в.2.+…)</t>
    </r>
  </si>
  <si>
    <r>
      <t xml:space="preserve">Дистрибуција   </t>
    </r>
    <r>
      <rPr>
        <sz val="10"/>
        <color indexed="8"/>
        <rFont val="StobiSerif Regular"/>
        <family val="3"/>
      </rPr>
      <t>(г.1.+г.2.+…)</t>
    </r>
  </si>
  <si>
    <t>7.10.</t>
  </si>
  <si>
    <t>Други неспомнати издатоци за реклама и пропаганда (7.10.1.+7.10.2.+…..)</t>
  </si>
  <si>
    <t xml:space="preserve">7.10.1. </t>
  </si>
  <si>
    <t>7.10.2.</t>
  </si>
  <si>
    <t>Вкупно (7.1.+7.2.+7.3.+7.4.+7.5.+7.6.+7.7.+7.8.+7.9.+7.10.)</t>
  </si>
  <si>
    <t>Политички изборни спотови, музички спотови што функционираат како химни, преноси или снимки од митинзи, средби и други настапи    (а+б)</t>
  </si>
  <si>
    <t xml:space="preserve">                                                     (а+б+….)</t>
  </si>
  <si>
    <t xml:space="preserve">                                                    (а+б+….)</t>
  </si>
  <si>
    <t>8. Издатоци за репрезентација</t>
  </si>
  <si>
    <t>8.1.</t>
  </si>
  <si>
    <t>Трошоци направени во угостителски објекти за деловни средби  со официјални гости (а+б+….)</t>
  </si>
  <si>
    <t>8.2.</t>
  </si>
  <si>
    <t>Храна и пијалоци послужени на предизборни собири</t>
  </si>
  <si>
    <t>8.3.</t>
  </si>
  <si>
    <t>Други трошоци за репрезентација (8.3.1+8.3.2+….)</t>
  </si>
  <si>
    <t>8.3.1.</t>
  </si>
  <si>
    <t>8.3.2.</t>
  </si>
  <si>
    <t>Вкупно (8.1.+8.2.+8.3.)</t>
  </si>
  <si>
    <r>
      <t>9.</t>
    </r>
    <r>
      <rPr>
        <b/>
        <sz val="10"/>
        <color indexed="8"/>
        <rFont val="StobiSerif Regular"/>
        <family val="3"/>
      </rPr>
      <t xml:space="preserve"> </t>
    </r>
    <r>
      <rPr>
        <sz val="10"/>
        <color indexed="8"/>
        <rFont val="StobiSerif Regular"/>
        <family val="3"/>
      </rPr>
      <t>Интелектуални услуги</t>
    </r>
  </si>
  <si>
    <t>Име и презиме/Назив на давателот на услугата</t>
  </si>
  <si>
    <t>9.1.</t>
  </si>
  <si>
    <r>
      <t>Авторски хонорари</t>
    </r>
    <r>
      <rPr>
        <sz val="10"/>
        <color indexed="8"/>
        <rFont val="StobiSerif Regular"/>
        <family val="3"/>
      </rPr>
      <t xml:space="preserve"> (а+б+….)</t>
    </r>
  </si>
  <si>
    <t>9.2.</t>
  </si>
  <si>
    <r>
      <t>Договор на дело</t>
    </r>
    <r>
      <rPr>
        <sz val="10"/>
        <color indexed="8"/>
        <rFont val="StobiSerif Regular"/>
        <family val="3"/>
      </rPr>
      <t xml:space="preserve"> (а+б+….)</t>
    </r>
  </si>
  <si>
    <t>9.3.</t>
  </si>
  <si>
    <r>
      <t>Консултантски и советодавни услуги</t>
    </r>
    <r>
      <rPr>
        <sz val="10"/>
        <color indexed="8"/>
        <rFont val="StobiSerif Regular"/>
        <family val="3"/>
      </rPr>
      <t xml:space="preserve"> (а+б+….)</t>
    </r>
  </si>
  <si>
    <t>9.4.</t>
  </si>
  <si>
    <r>
      <t>Услуги на ревизија</t>
    </r>
    <r>
      <rPr>
        <sz val="10"/>
        <color indexed="8"/>
        <rFont val="StobiSerif Regular"/>
        <family val="3"/>
      </rPr>
      <t xml:space="preserve"> (а+б+….)</t>
    </r>
  </si>
  <si>
    <t>9.5.</t>
  </si>
  <si>
    <r>
      <t xml:space="preserve">Услуги за вештачења </t>
    </r>
    <r>
      <rPr>
        <sz val="10"/>
        <color indexed="8"/>
        <rFont val="StobiSerif Regular"/>
        <family val="3"/>
      </rPr>
      <t>(а+б+….)</t>
    </r>
  </si>
  <si>
    <t>9.6.</t>
  </si>
  <si>
    <r>
      <t xml:space="preserve">Услуги за процена </t>
    </r>
    <r>
      <rPr>
        <sz val="10"/>
        <color indexed="8"/>
        <rFont val="StobiSerif Regular"/>
        <family val="3"/>
      </rPr>
      <t>(а+б+….)</t>
    </r>
  </si>
  <si>
    <t>9.7.</t>
  </si>
  <si>
    <r>
      <t xml:space="preserve">Услуги за превод </t>
    </r>
    <r>
      <rPr>
        <sz val="10"/>
        <color indexed="8"/>
        <rFont val="StobiSerif Regular"/>
        <family val="3"/>
      </rPr>
      <t>(а+б+….)</t>
    </r>
  </si>
  <si>
    <t>9.8.</t>
  </si>
  <si>
    <r>
      <t xml:space="preserve">Платен данок на личен доход за извршени услуги </t>
    </r>
    <r>
      <rPr>
        <sz val="10"/>
        <color indexed="8"/>
        <rFont val="StobiSerif Regular"/>
        <family val="3"/>
      </rPr>
      <t>(а+б+….)</t>
    </r>
  </si>
  <si>
    <r>
      <t xml:space="preserve">Вкупно </t>
    </r>
    <r>
      <rPr>
        <sz val="10"/>
        <color indexed="8"/>
        <rFont val="StobiSerif Regular"/>
        <family val="3"/>
      </rPr>
      <t>(9.1.+9.2.+9.3.+9.4.+9.5.+9.6.+9.7.+9.8.)</t>
    </r>
  </si>
  <si>
    <r>
      <t>10.</t>
    </r>
    <r>
      <rPr>
        <b/>
        <sz val="10"/>
        <color indexed="8"/>
        <rFont val="StobiSerif Regular"/>
        <family val="3"/>
      </rPr>
      <t xml:space="preserve"> </t>
    </r>
    <r>
      <rPr>
        <sz val="10"/>
        <color indexed="8"/>
        <rFont val="StobiSerif Regular"/>
        <family val="3"/>
      </rPr>
      <t>Сметководствени услуги</t>
    </r>
  </si>
  <si>
    <t>10.1.</t>
  </si>
  <si>
    <t>Вкупно = 10.1</t>
  </si>
  <si>
    <t>11.1.</t>
  </si>
  <si>
    <t>Судски такси</t>
  </si>
  <si>
    <t>11.2.</t>
  </si>
  <si>
    <t>Адвокатски услуги (а+б+….)</t>
  </si>
  <si>
    <t>11.3.</t>
  </si>
  <si>
    <r>
      <t>Нотарски услуги</t>
    </r>
    <r>
      <rPr>
        <sz val="10"/>
        <color indexed="8"/>
        <rFont val="StobiSerif Regular"/>
        <family val="3"/>
      </rPr>
      <t xml:space="preserve"> (а+б+….)</t>
    </r>
  </si>
  <si>
    <r>
      <t xml:space="preserve">Вкупно </t>
    </r>
    <r>
      <rPr>
        <sz val="10"/>
        <color indexed="8"/>
        <rFont val="StobiSerif Regular"/>
        <family val="3"/>
      </rPr>
      <t>(11.1.+11.2.+11.3.</t>
    </r>
    <r>
      <rPr>
        <sz val="10"/>
        <color indexed="8"/>
        <rFont val="StobiSerif Regular"/>
        <family val="3"/>
      </rPr>
      <t>)</t>
    </r>
  </si>
  <si>
    <r>
      <t>12.</t>
    </r>
    <r>
      <rPr>
        <sz val="10"/>
        <color indexed="8"/>
        <rFont val="StobiSerif Regular"/>
        <family val="3"/>
      </rPr>
      <t xml:space="preserve"> Услуги за копирање, печатење и издавање</t>
    </r>
  </si>
  <si>
    <t>12.1.</t>
  </si>
  <si>
    <r>
      <t>Графички услуги</t>
    </r>
    <r>
      <rPr>
        <sz val="10"/>
        <color indexed="8"/>
        <rFont val="StobiSerif Regular"/>
        <family val="3"/>
      </rPr>
      <t xml:space="preserve">  (а+б+….)</t>
    </r>
  </si>
  <si>
    <t>12.2.</t>
  </si>
  <si>
    <r>
      <t>Услуги за укоричување</t>
    </r>
    <r>
      <rPr>
        <sz val="10"/>
        <color indexed="8"/>
        <rFont val="StobiSerif Regular"/>
        <family val="3"/>
      </rPr>
      <t xml:space="preserve"> (а+б+….)</t>
    </r>
  </si>
  <si>
    <t>12.3.</t>
  </si>
  <si>
    <r>
      <t xml:space="preserve">Услуги за умножување </t>
    </r>
    <r>
      <rPr>
        <sz val="10"/>
        <color indexed="8"/>
        <rFont val="StobiSerif Regular"/>
        <family val="3"/>
      </rPr>
      <t>(а+б+….)</t>
    </r>
  </si>
  <si>
    <t>12.4.</t>
  </si>
  <si>
    <t>Други слични услуги (12.4.1.+12.4.2.+...)</t>
  </si>
  <si>
    <t>12.4.1.</t>
  </si>
  <si>
    <t>(а+б+….)</t>
  </si>
  <si>
    <t>12.4.2.</t>
  </si>
  <si>
    <t>Вкупно (12.1.+12.2.+12.3.+12.4.)</t>
  </si>
  <si>
    <r>
      <t>13.</t>
    </r>
    <r>
      <rPr>
        <sz val="10"/>
        <color indexed="8"/>
        <rFont val="StobiSerif Regular"/>
        <family val="3"/>
      </rPr>
      <t xml:space="preserve"> Услуги за статистички истражувања</t>
    </r>
  </si>
  <si>
    <t>13.1.</t>
  </si>
  <si>
    <r>
      <t>Трошоци за спроведување на  истражувања на јавното мислење</t>
    </r>
    <r>
      <rPr>
        <sz val="10"/>
        <color indexed="8"/>
        <rFont val="StobiSerif Regular"/>
        <family val="3"/>
      </rPr>
      <t xml:space="preserve"> он-лајн  (а+б+….)</t>
    </r>
  </si>
  <si>
    <t>13.2.</t>
  </si>
  <si>
    <r>
      <t>Трошоци за спроведување на  истражувања на јавното мислење преку телефон</t>
    </r>
    <r>
      <rPr>
        <sz val="10"/>
        <color indexed="8"/>
        <rFont val="StobiSerif Regular"/>
        <family val="3"/>
      </rPr>
      <t xml:space="preserve">  (а+б+….)</t>
    </r>
  </si>
  <si>
    <t>13.3.</t>
  </si>
  <si>
    <r>
      <t>Трошоци за спроведување на  теренско истражување на јавното мислењe</t>
    </r>
    <r>
      <rPr>
        <sz val="10"/>
        <color indexed="8"/>
        <rFont val="StobiSerif Regular"/>
        <family val="3"/>
      </rPr>
      <t xml:space="preserve">  (а+б+….) </t>
    </r>
  </si>
  <si>
    <t>13.4.</t>
  </si>
  <si>
    <r>
      <t>Трошоци за спроведување на  истражувања на јавното мислење на начини кои не се претходно наведени</t>
    </r>
    <r>
      <rPr>
        <sz val="10"/>
        <color indexed="8"/>
        <rFont val="StobiSerif Regular"/>
        <family val="3"/>
      </rPr>
      <t xml:space="preserve"> (13.4.1.+13.4.2.+….)</t>
    </r>
  </si>
  <si>
    <t>13.4.1.</t>
  </si>
  <si>
    <t>13.4.2.</t>
  </si>
  <si>
    <t>Вкупно (13.1.+13.2.+13.3.+13.4.)</t>
  </si>
  <si>
    <r>
      <t>14.</t>
    </r>
    <r>
      <rPr>
        <sz val="10"/>
        <color indexed="8"/>
        <rFont val="StobiSerif Regular"/>
        <family val="3"/>
      </rPr>
      <t xml:space="preserve"> </t>
    </r>
    <r>
      <rPr>
        <sz val="10"/>
        <color indexed="8"/>
        <rFont val="StobiSerif Regular"/>
        <family val="3"/>
      </rPr>
      <t>Расходи за одржување на предизборни собири</t>
    </r>
  </si>
  <si>
    <t>14.1.</t>
  </si>
  <si>
    <r>
      <t xml:space="preserve">Трошоци за изнајмување простор </t>
    </r>
    <r>
      <rPr>
        <sz val="10"/>
        <color indexed="8"/>
        <rFont val="StobiSerif Regular"/>
        <family val="3"/>
      </rPr>
      <t xml:space="preserve"> (а+б+….)</t>
    </r>
  </si>
  <si>
    <t>14.2.</t>
  </si>
  <si>
    <r>
      <t xml:space="preserve">Трошоци за изнајмување опрема </t>
    </r>
    <r>
      <rPr>
        <sz val="10"/>
        <color indexed="8"/>
        <rFont val="StobiSerif Regular"/>
        <family val="3"/>
      </rPr>
      <t xml:space="preserve"> (а+б+….)</t>
    </r>
  </si>
  <si>
    <t>14.3.</t>
  </si>
  <si>
    <t>Останати трошоци во врска со одржувањето на предизборниот собир (14.3.1.+14.3.2.+...)</t>
  </si>
  <si>
    <t>14.3.1.</t>
  </si>
  <si>
    <t xml:space="preserve">                                       (а+б+….)</t>
  </si>
  <si>
    <t>14.3.2.</t>
  </si>
  <si>
    <t xml:space="preserve">                                        (а+б+….)</t>
  </si>
  <si>
    <t>Вкупно (14.1.+14.2.+14.3.)</t>
  </si>
  <si>
    <r>
      <t>11.</t>
    </r>
    <r>
      <rPr>
        <b/>
        <sz val="10"/>
        <color indexed="8"/>
        <rFont val="StobiSerif Regular"/>
        <family val="3"/>
      </rPr>
      <t xml:space="preserve"> </t>
    </r>
    <r>
      <rPr>
        <sz val="10"/>
        <color indexed="8"/>
        <rFont val="StobiSerif Regular"/>
        <family val="3"/>
      </rPr>
      <t>Судски, адвокатски и правни услуги</t>
    </r>
  </si>
  <si>
    <r>
      <t>15.</t>
    </r>
    <r>
      <rPr>
        <sz val="10"/>
        <color indexed="8"/>
        <rFont val="StobiSerif Regular"/>
        <family val="3"/>
      </rPr>
      <t xml:space="preserve"> Изнајмување на простор за време на изборна кампања</t>
    </r>
  </si>
  <si>
    <t xml:space="preserve">Вкупен износ </t>
  </si>
  <si>
    <t>7= (4-5)</t>
  </si>
  <si>
    <t>15.1.</t>
  </si>
  <si>
    <r>
      <t>16.</t>
    </r>
    <r>
      <rPr>
        <sz val="10"/>
        <color indexed="8"/>
        <rFont val="StobiSerif Regular"/>
        <family val="3"/>
      </rPr>
      <t xml:space="preserve"> Провизии за платен промет и надоместоци за банкарски услуги</t>
    </r>
  </si>
  <si>
    <t>Назив на носителот на платниот промет</t>
  </si>
  <si>
    <t>Износ</t>
  </si>
  <si>
    <t>16.1.</t>
  </si>
  <si>
    <r>
      <t>Провизии за извршен платен промет</t>
    </r>
    <r>
      <rPr>
        <sz val="10"/>
        <color indexed="8"/>
        <rFont val="StobiSerif Regular"/>
        <family val="3"/>
      </rPr>
      <t xml:space="preserve"> </t>
    </r>
  </si>
  <si>
    <t>16.2.</t>
  </si>
  <si>
    <t>Надоместоци за банкарски услуги   (а+б+...)</t>
  </si>
  <si>
    <r>
      <t xml:space="preserve">Вкупно </t>
    </r>
    <r>
      <rPr>
        <sz val="10"/>
        <color indexed="8"/>
        <rFont val="StobiSerif Regular"/>
        <family val="3"/>
      </rPr>
      <t>(16.1+16.2).</t>
    </r>
  </si>
  <si>
    <r>
      <t>17.</t>
    </r>
    <r>
      <rPr>
        <sz val="10"/>
        <color indexed="8"/>
        <rFont val="StobiSerif Regular"/>
        <family val="3"/>
      </rPr>
      <t xml:space="preserve"> </t>
    </r>
    <r>
      <rPr>
        <sz val="10"/>
        <color indexed="8"/>
        <rFont val="StobiSerif Regular"/>
        <family val="3"/>
      </rPr>
      <t>Премии за осигурување</t>
    </r>
  </si>
  <si>
    <t>Назив на друштвото за осигурување</t>
  </si>
  <si>
    <t xml:space="preserve">Износ </t>
  </si>
  <si>
    <t>17.1.</t>
  </si>
  <si>
    <r>
      <t xml:space="preserve">Премии за осигурување на имот                 </t>
    </r>
    <r>
      <rPr>
        <sz val="10"/>
        <color indexed="8"/>
        <rFont val="StobiSerif Regular"/>
        <family val="3"/>
      </rPr>
      <t>(а+б+….)</t>
    </r>
  </si>
  <si>
    <t>17.2.</t>
  </si>
  <si>
    <r>
      <t xml:space="preserve">Премии за осигурување на лица                  </t>
    </r>
    <r>
      <rPr>
        <sz val="10"/>
        <color indexed="8"/>
        <rFont val="StobiSerif Regular"/>
        <family val="3"/>
      </rPr>
      <t>(а+б+….)</t>
    </r>
  </si>
  <si>
    <r>
      <t>Вкупно</t>
    </r>
    <r>
      <rPr>
        <sz val="10"/>
        <color indexed="8"/>
        <rFont val="StobiSerif Regular"/>
        <family val="3"/>
      </rPr>
      <t xml:space="preserve">  (17.1.+17.2.)</t>
    </r>
  </si>
  <si>
    <r>
      <t>18.</t>
    </r>
    <r>
      <rPr>
        <sz val="10"/>
        <color indexed="8"/>
        <rFont val="StobiSerif Regular"/>
        <family val="3"/>
      </rPr>
      <t xml:space="preserve"> Други финансиски услуги и камати</t>
    </r>
  </si>
  <si>
    <t>Назив на финансиската институција</t>
  </si>
  <si>
    <t>18.1.</t>
  </si>
  <si>
    <r>
      <t xml:space="preserve">Други неспомнати трошоци за услуги од финансиски институции </t>
    </r>
    <r>
      <rPr>
        <sz val="10"/>
        <color indexed="8"/>
        <rFont val="StobiSerif Regular"/>
        <family val="3"/>
      </rPr>
      <t>(18.1.1.+18.1.2.+...)</t>
    </r>
  </si>
  <si>
    <t>18.1.1.</t>
  </si>
  <si>
    <t>18.1.2.</t>
  </si>
  <si>
    <t xml:space="preserve">                                      (а+б+….)</t>
  </si>
  <si>
    <t>18.2.</t>
  </si>
  <si>
    <r>
      <t xml:space="preserve">Камати на кредити    </t>
    </r>
    <r>
      <rPr>
        <sz val="10"/>
        <color indexed="8"/>
        <rFont val="StobiSerif Regular"/>
        <family val="3"/>
      </rPr>
      <t>(а+б+….)</t>
    </r>
  </si>
  <si>
    <r>
      <t>Вкупно</t>
    </r>
    <r>
      <rPr>
        <sz val="10"/>
        <color indexed="8"/>
        <rFont val="StobiSerif Regular"/>
        <family val="3"/>
      </rPr>
      <t xml:space="preserve"> (18.1.+18.2.)</t>
    </r>
  </si>
  <si>
    <r>
      <t>19.</t>
    </r>
    <r>
      <rPr>
        <sz val="10"/>
        <color indexed="8"/>
        <rFont val="StobiSerif Regular"/>
        <family val="3"/>
      </rPr>
      <t xml:space="preserve"> Дневници за службено патување и патни трошоци</t>
    </r>
    <r>
      <rPr>
        <sz val="10"/>
        <color indexed="8"/>
        <rFont val="StobiSerif Regular"/>
        <family val="3"/>
      </rPr>
      <t xml:space="preserve"> во земјата</t>
    </r>
  </si>
  <si>
    <t>19.1.</t>
  </si>
  <si>
    <r>
      <t>Дневници за службено патување</t>
    </r>
    <r>
      <rPr>
        <sz val="10"/>
        <color indexed="8"/>
        <rFont val="StobiSerif Regular"/>
        <family val="3"/>
      </rPr>
      <t xml:space="preserve">                   (а+б+….)</t>
    </r>
  </si>
  <si>
    <t>19.2.</t>
  </si>
  <si>
    <r>
      <t xml:space="preserve">Хотелски трошоци поврзани со службеното патување                   </t>
    </r>
    <r>
      <rPr>
        <sz val="10"/>
        <color indexed="8"/>
        <rFont val="StobiSerif Regular"/>
        <family val="3"/>
      </rPr>
      <t>(а+б+….)</t>
    </r>
  </si>
  <si>
    <t>19.3.</t>
  </si>
  <si>
    <r>
      <t xml:space="preserve">Превозни трошоци поврзани со службеното патување                  </t>
    </r>
    <r>
      <rPr>
        <sz val="10"/>
        <color indexed="8"/>
        <rFont val="StobiSerif Regular"/>
        <family val="3"/>
      </rPr>
      <t>(а+б+….)</t>
    </r>
  </si>
  <si>
    <r>
      <t>Вкупно</t>
    </r>
    <r>
      <rPr>
        <sz val="10"/>
        <color indexed="8"/>
        <rFont val="StobiSerif Regular"/>
        <family val="3"/>
      </rPr>
      <t xml:space="preserve"> (19.1.+19.2.+19.3.)</t>
    </r>
  </si>
  <si>
    <r>
      <t>20.</t>
    </r>
    <r>
      <rPr>
        <sz val="10"/>
        <color indexed="8"/>
        <rFont val="StobiSerif Regular"/>
        <family val="3"/>
      </rPr>
      <t xml:space="preserve"> Дневници за службено патување и патни трошоци</t>
    </r>
    <r>
      <rPr>
        <sz val="10"/>
        <color indexed="8"/>
        <rFont val="StobiSerif Regular"/>
        <family val="3"/>
      </rPr>
      <t xml:space="preserve"> во странство</t>
    </r>
  </si>
  <si>
    <t>20.1.</t>
  </si>
  <si>
    <r>
      <t>Дневници за службено патување</t>
    </r>
    <r>
      <rPr>
        <sz val="10"/>
        <color indexed="8"/>
        <rFont val="StobiSerif Regular"/>
        <family val="3"/>
      </rPr>
      <t xml:space="preserve">               (а+б+….)</t>
    </r>
  </si>
  <si>
    <t>20.2.</t>
  </si>
  <si>
    <r>
      <t xml:space="preserve">Хотелски трошоци поврзани со службеното патување               </t>
    </r>
    <r>
      <rPr>
        <sz val="10"/>
        <color indexed="8"/>
        <rFont val="StobiSerif Regular"/>
        <family val="3"/>
      </rPr>
      <t>(а+б+….)</t>
    </r>
  </si>
  <si>
    <t>20.3.</t>
  </si>
  <si>
    <r>
      <t xml:space="preserve">Превозни трошоци поврзани со службеното патување               </t>
    </r>
    <r>
      <rPr>
        <sz val="10"/>
        <color indexed="8"/>
        <rFont val="StobiSerif Regular"/>
        <family val="3"/>
      </rPr>
      <t>(а+б+….)</t>
    </r>
  </si>
  <si>
    <r>
      <t>Вкупно</t>
    </r>
    <r>
      <rPr>
        <sz val="10"/>
        <color indexed="8"/>
        <rFont val="StobiSerif Regular"/>
        <family val="3"/>
      </rPr>
      <t xml:space="preserve"> (20.1.+20.2.+20.3.)</t>
    </r>
  </si>
  <si>
    <r>
      <t>21.</t>
    </r>
    <r>
      <rPr>
        <sz val="10"/>
        <color indexed="8"/>
        <rFont val="StobiSerif Regular"/>
        <family val="3"/>
      </rPr>
      <t xml:space="preserve"> Семинари и конференции</t>
    </r>
  </si>
  <si>
    <t>Назив на организаторот на настанот</t>
  </si>
  <si>
    <t>21.1.</t>
  </si>
  <si>
    <r>
      <t>Учество на семинари</t>
    </r>
    <r>
      <rPr>
        <sz val="10"/>
        <color indexed="8"/>
        <rFont val="StobiSerif Regular"/>
        <family val="3"/>
      </rPr>
      <t xml:space="preserve"> во земјата                          (а+б+….)</t>
    </r>
  </si>
  <si>
    <t>21.2.</t>
  </si>
  <si>
    <r>
      <t>Учество на семинари</t>
    </r>
    <r>
      <rPr>
        <sz val="10"/>
        <color indexed="8"/>
        <rFont val="StobiSerif Regular"/>
        <family val="3"/>
      </rPr>
      <t xml:space="preserve"> во странство</t>
    </r>
    <r>
      <rPr>
        <sz val="10"/>
        <color indexed="8"/>
        <rFont val="StobiSerif Regular"/>
        <family val="3"/>
      </rPr>
      <t xml:space="preserve">                     </t>
    </r>
    <r>
      <rPr>
        <sz val="10"/>
        <color indexed="8"/>
        <rFont val="StobiSerif Regular"/>
        <family val="3"/>
      </rPr>
      <t>(а+б+….)</t>
    </r>
  </si>
  <si>
    <t>21.3.</t>
  </si>
  <si>
    <r>
      <t>Учество на конференции</t>
    </r>
    <r>
      <rPr>
        <sz val="10"/>
        <color indexed="8"/>
        <rFont val="StobiSerif Regular"/>
        <family val="3"/>
      </rPr>
      <t xml:space="preserve"> во земјата                           (а+б+….)</t>
    </r>
  </si>
  <si>
    <t>21.4.</t>
  </si>
  <si>
    <r>
      <t>Учество на конференции</t>
    </r>
    <r>
      <rPr>
        <sz val="10"/>
        <color indexed="8"/>
        <rFont val="StobiSerif Regular"/>
        <family val="3"/>
      </rPr>
      <t xml:space="preserve"> во странство</t>
    </r>
    <r>
      <rPr>
        <sz val="10"/>
        <color indexed="8"/>
        <rFont val="StobiSerif Regular"/>
        <family val="3"/>
      </rPr>
      <t xml:space="preserve">                     </t>
    </r>
    <r>
      <rPr>
        <sz val="10"/>
        <color indexed="8"/>
        <rFont val="StobiSerif Regular"/>
        <family val="3"/>
      </rPr>
      <t>(а+б+….)</t>
    </r>
  </si>
  <si>
    <t>21.5.</t>
  </si>
  <si>
    <r>
      <t xml:space="preserve">Расходи за учество на настани кои не се претходно споменати </t>
    </r>
    <r>
      <rPr>
        <sz val="10"/>
        <color indexed="8"/>
        <rFont val="StobiSerif Regular"/>
        <family val="3"/>
      </rPr>
      <t>(21.5.1.+21.5.2.+…..)</t>
    </r>
  </si>
  <si>
    <t>21.5.1.</t>
  </si>
  <si>
    <t>21.5.2.</t>
  </si>
  <si>
    <r>
      <t>Вкупно</t>
    </r>
    <r>
      <rPr>
        <sz val="10"/>
        <color indexed="8"/>
        <rFont val="StobiSerif Regular"/>
        <family val="3"/>
      </rPr>
      <t xml:space="preserve"> (21.1.+21.2.+21.3.+21.4.+21.5.)</t>
    </r>
  </si>
  <si>
    <r>
      <t>22.</t>
    </r>
    <r>
      <rPr>
        <sz val="10"/>
        <color indexed="8"/>
        <rFont val="StobiSerif Regular"/>
        <family val="3"/>
      </rPr>
      <t xml:space="preserve"> Членарини</t>
    </r>
  </si>
  <si>
    <t>Назив на правниот субјект</t>
  </si>
  <si>
    <t>22.1.</t>
  </si>
  <si>
    <r>
      <t xml:space="preserve">Платени членарини по основ на членство во правни субјекти во земјата                       </t>
    </r>
    <r>
      <rPr>
        <sz val="10"/>
        <color indexed="8"/>
        <rFont val="StobiSerif Regular"/>
        <family val="3"/>
      </rPr>
      <t>(а+б+….)</t>
    </r>
  </si>
  <si>
    <t>22.2.</t>
  </si>
  <si>
    <r>
      <t xml:space="preserve">Платени членарини по основ на членство во правни субјекти во странство  </t>
    </r>
    <r>
      <rPr>
        <sz val="10"/>
        <color indexed="8"/>
        <rFont val="StobiSerif Regular"/>
        <family val="3"/>
      </rPr>
      <t xml:space="preserve">              (а+б+….)</t>
    </r>
  </si>
  <si>
    <r>
      <t>Вкупно</t>
    </r>
    <r>
      <rPr>
        <sz val="10"/>
        <color indexed="8"/>
        <rFont val="StobiSerif Regular"/>
        <family val="3"/>
      </rPr>
      <t xml:space="preserve"> (22.1.+22.2.)</t>
    </r>
  </si>
  <si>
    <r>
      <t>23.</t>
    </r>
    <r>
      <rPr>
        <sz val="10"/>
        <color indexed="8"/>
        <rFont val="StobiSerif Regular"/>
        <family val="3"/>
      </rPr>
      <t xml:space="preserve"> Данок на личен доход</t>
    </r>
  </si>
  <si>
    <t>Име и презиме</t>
  </si>
  <si>
    <t>23.1.</t>
  </si>
  <si>
    <r>
      <t>Платен данок на личен доход</t>
    </r>
    <r>
      <rPr>
        <sz val="10"/>
        <color indexed="8"/>
        <rFont val="StobiSerif Regular"/>
        <family val="3"/>
      </rPr>
      <t xml:space="preserve"> за извршени услуги кој не е искажан во претходните позиции </t>
    </r>
    <r>
      <rPr>
        <sz val="10"/>
        <color indexed="8"/>
        <rFont val="StobiSerif Regular"/>
        <family val="3"/>
      </rPr>
      <t xml:space="preserve">                             (а+б+…)                                   </t>
    </r>
  </si>
  <si>
    <r>
      <t>Вкупно</t>
    </r>
    <r>
      <rPr>
        <sz val="10"/>
        <color indexed="8"/>
        <rFont val="StobiSerif Regular"/>
        <family val="3"/>
      </rPr>
      <t xml:space="preserve">  = 23.1.</t>
    </r>
  </si>
  <si>
    <r>
      <t>24.</t>
    </r>
    <r>
      <rPr>
        <sz val="10"/>
        <color indexed="8"/>
        <rFont val="StobiSerif Regular"/>
        <family val="3"/>
      </rPr>
      <t xml:space="preserve"> Средства за опрема и ситен инвентар</t>
    </r>
  </si>
  <si>
    <t>24.1.</t>
  </si>
  <si>
    <r>
      <t>Средства за опрема</t>
    </r>
    <r>
      <rPr>
        <sz val="12"/>
        <color indexed="8"/>
        <rFont val="Times New Roman"/>
        <family val="1"/>
      </rPr>
      <t xml:space="preserve"> </t>
    </r>
    <r>
      <rPr>
        <sz val="10"/>
        <color indexed="8"/>
        <rFont val="StobiSerif Regular"/>
        <family val="3"/>
      </rPr>
      <t>и ситен инвентар</t>
    </r>
    <r>
      <rPr>
        <sz val="10"/>
        <color indexed="8"/>
        <rFont val="StobiSerif Regular"/>
        <family val="3"/>
      </rPr>
      <t xml:space="preserve"> (24.1.1.+24.1.2.+...)</t>
    </r>
  </si>
  <si>
    <t>24.1.1.</t>
  </si>
  <si>
    <t>24.1.2.</t>
  </si>
  <si>
    <r>
      <t xml:space="preserve">Вкупно </t>
    </r>
    <r>
      <rPr>
        <sz val="10"/>
        <color indexed="8"/>
        <rFont val="StobiSerif Regular"/>
        <family val="3"/>
      </rPr>
      <t>= 24.1.</t>
    </r>
  </si>
  <si>
    <r>
      <t>25.</t>
    </r>
    <r>
      <rPr>
        <sz val="10"/>
        <color indexed="8"/>
        <rFont val="StobiSerif Regular"/>
        <family val="3"/>
      </rPr>
      <t xml:space="preserve"> Други расходи</t>
    </r>
  </si>
  <si>
    <t xml:space="preserve">Име и презиме/Назив на добавувачот на стока или давателот на услугата </t>
  </si>
  <si>
    <t>25.1.</t>
  </si>
  <si>
    <r>
      <t>Други расходи</t>
    </r>
    <r>
      <rPr>
        <sz val="10"/>
        <color indexed="8"/>
        <rFont val="StobiSerif Regular"/>
        <family val="3"/>
      </rPr>
      <t xml:space="preserve"> (25.1.1.+25.1.2.+...)</t>
    </r>
  </si>
  <si>
    <t>25.1.1.</t>
  </si>
  <si>
    <t>25.1.2.</t>
  </si>
  <si>
    <t xml:space="preserve">                                        (а+б+…)</t>
  </si>
  <si>
    <r>
      <t xml:space="preserve">Вкупно </t>
    </r>
    <r>
      <rPr>
        <sz val="10"/>
        <color indexed="8"/>
        <rFont val="StobiSerif Regular"/>
        <family val="3"/>
      </rPr>
      <t>= 25.1</t>
    </r>
  </si>
  <si>
    <t>Ред.   бр.</t>
  </si>
  <si>
    <t>Ред.    бр.</t>
  </si>
  <si>
    <t xml:space="preserve">Приходи од  донации во пари                                                                                                                                                                      </t>
  </si>
  <si>
    <t>Приходи од донации во ствари и услуги</t>
  </si>
  <si>
    <t>Донации пренесени од основната трансакциска сметка на политичката партија на трансакциската сметка за изборна кампања</t>
  </si>
  <si>
    <t xml:space="preserve">Парични средства обезбедени за  објавување на платено политичко рекламирање                           </t>
  </si>
  <si>
    <t>Расходи по основ на примени донации во непарични средства</t>
  </si>
  <si>
    <t>Донации префрлени во Буџетот на Република Северна Македонија</t>
  </si>
  <si>
    <t xml:space="preserve">Пренесени парични средства на  основната трансакциска  сметка на политичката партија од трансакциската сметка за изборна кампања                                           </t>
  </si>
  <si>
    <t xml:space="preserve">Платени расходи                                           </t>
  </si>
  <si>
    <t xml:space="preserve">Пресметани расходи по основ на преземени, а неплатени обврски                                               </t>
  </si>
  <si>
    <t>11.ВКУПНИ ПРИХОДИ И ВКУПНИ РАСХОДИ</t>
  </si>
  <si>
    <t>Учесник во изборна кампања</t>
  </si>
  <si>
    <t>(потпис и печат)</t>
  </si>
  <si>
    <t>Извештаи за изборна кампања</t>
  </si>
  <si>
    <t xml:space="preserve">Вид на извештај:     </t>
  </si>
  <si>
    <t xml:space="preserve">Вид на избори: </t>
  </si>
  <si>
    <t xml:space="preserve">Интернет страница и адреса за е-пошта: </t>
  </si>
  <si>
    <t xml:space="preserve">Единствен даночен број (ЕДБ) за изборна кампања: </t>
  </si>
  <si>
    <t xml:space="preserve">Број на трансакциска сметка за изборна кампања: </t>
  </si>
  <si>
    <t>Назив на носителот на платниот промет кај кого е отворена трансакциската сметка за изборна кампања:</t>
  </si>
  <si>
    <t>Учесник во изборна кампања:</t>
  </si>
  <si>
    <t>до</t>
  </si>
  <si>
    <t>година</t>
  </si>
  <si>
    <t xml:space="preserve">Во </t>
  </si>
  <si>
    <t xml:space="preserve">На ден </t>
  </si>
  <si>
    <t xml:space="preserve">                                                                               (а+б+….)</t>
  </si>
  <si>
    <t xml:space="preserve">    (а+б+….)                                                               </t>
  </si>
  <si>
    <t>2. ДОНАЦИИ ПРЕНЕСЕНИ ОД ОСНОВНАТА ТРАНСАКЦИСКА СМЕТКА НА ПОЛИТИЧКАТА ПАРТИЈА НА ТРАНСАКЦИСКАТА СМЕТКА ЗА ИЗБОРНА КАМПАЊА</t>
  </si>
  <si>
    <t>2.2. ДОНАЦИИ ОД ПРАВНИ ЛИЦА ПРЕНЕСЕНИ ОД ОСНОВНАТА ТРАНСАКЦИСКА СМЕТКА НА ПОЛИТИЧКАТА ПАРТИЈА НА ТРАНСАКЦИСКАТА СМЕТКА ЗА ИЗБОРНА КАМПАЊА</t>
  </si>
  <si>
    <t>3. ПРИХОДИ ПРЕНЕСЕНИ ОД ОСНОВНАТА ТРАНСАКЦИСКА СМЕТКА НА ПОЛИТИЧКАТА ПАРТИЈА НА ТРАНСАКЦИСКАТА СМЕТКА ЗА ИЗБОРНА КАМПАЊА</t>
  </si>
  <si>
    <t>3.1. ПРИХОДИ ОД ЧЛЕНАРИНА ПРЕНЕСЕНИ ОД ОСНОВНАТА ТРАНСАКЦИСКА СМЕТКА НА ПОЛИТИЧКАТА ПАРТИЈА НА ТРАНСАКЦИСКАТА СМЕТКА ЗА ИЗБОРНА КАМПАЊА</t>
  </si>
  <si>
    <t>Износ на приход од членарина на политичката партија за годината</t>
  </si>
  <si>
    <t>Годината за која е платен пренесениот износ на членарина</t>
  </si>
  <si>
    <t>Вид,број и датум на акт за пренесување на членарина</t>
  </si>
  <si>
    <t>Износ на пренесена членарина</t>
  </si>
  <si>
    <t>Износ на членарина кој не е пренесен</t>
  </si>
  <si>
    <t>Вкупно :</t>
  </si>
  <si>
    <t>3.2 ДРУГИ ПРИХОДИ ПРЕНЕСЕНИ ОД ОСНОВНАТА ТРАНСАКЦИСКА СМЕТКА НА ПОЛИТИЧКАТА ПАРТИЈА НА ТРАНСАКЦИСКАТА СМЕТКА ЗА ИЗБОРНА КАМПАЊА</t>
  </si>
  <si>
    <t>Вид на приход кој се пренесува</t>
  </si>
  <si>
    <t>Износ на приход</t>
  </si>
  <si>
    <t>Годината за која е наплатен пренесениот износ на приходот</t>
  </si>
  <si>
    <t>Вид,број и датум на акт за пренесување на приходот</t>
  </si>
  <si>
    <t>Износ на пренесен приход</t>
  </si>
  <si>
    <t>Износ на приход кој не е пренесен</t>
  </si>
  <si>
    <t>4. ПАРИЧНИ СРЕДСТВА ОД КРЕДИТИ НАМЕНЕТИ ЗА ИЗБОРНА КАМПАЊА</t>
  </si>
  <si>
    <t xml:space="preserve">5. ПАРИЧНИ СРЕДСТВА ОБЕЗБЕДЕНИ ЗА ОБЈАВУВАЊЕ НА ПЛАТЕНО ПОЛИТИЧКО РЕКЛАМИРАЊЕ   </t>
  </si>
  <si>
    <t xml:space="preserve">7. ДОНАЦИИ ПРЕФРЛЕНИ ВО БУЏЕТОТ НА РЕПУБЛИКА СЕВЕРНА МАКЕДОНИЈА </t>
  </si>
  <si>
    <t xml:space="preserve">6. РАСХОДИ ПО ОСНОВ НА ПРИМЕНИТЕ ДОНАЦИИ ВО НЕПАРИЧНИ СРЕДСТВА  </t>
  </si>
  <si>
    <t>8. ПРЕНЕСЕНИ ПАРИЧНИ СРЕДСТВА НА ОСНОВНАТА ТРАНСАКЦИСКА СМЕТКА НА ПОЛИТИЧКАТА ПАРТИЈА ОД ТРАНСАКЦИСКАТА СМЕТКА ЗА ИЗБОРНА КАМПАЊА</t>
  </si>
  <si>
    <t xml:space="preserve">9.  РАСХОДИ </t>
  </si>
  <si>
    <t>Приходи од членарина пренесени од основната трансакциска сметка на политичката партија на трнсакциската сметка за изборна кампања</t>
  </si>
  <si>
    <t>Други приходи пренесени од основната трансакциска сметка на политичката партија на трансакциската сметка за изборна кампања</t>
  </si>
  <si>
    <t xml:space="preserve">Парични средства од кредити наменети за изборна кампања                           </t>
  </si>
  <si>
    <t>Вкупно  = 15.1</t>
  </si>
  <si>
    <t>Претседателски избори</t>
  </si>
  <si>
    <t>За изборна кампања - Претседателски избори 2024 година - Гордана Сиљановска - Давкова, кандидат за претседател</t>
  </si>
  <si>
    <t>goga@ukim.edu.mk</t>
  </si>
  <si>
    <t>4080024621381</t>
  </si>
  <si>
    <t>200004160895017</t>
  </si>
  <si>
    <t>Стопанска банка АД Скопје</t>
  </si>
  <si>
    <t>Скопје</t>
  </si>
  <si>
    <t xml:space="preserve">Извештај за примени донации на трансакциска сметка за изборна кампања, кој се поднесува на 11-от ден од изборната кампања, кога изборите се </t>
  </si>
  <si>
    <t>изборите се одржат во еден круг, согласно член 84-б став (1) од Изборниот Законик, за период од</t>
  </si>
  <si>
    <t>Извештај за примени донации на трансакциска сметка за изборна кампања, кој се поднесува во рок од еден ден по завршувањето на кампањата доколку</t>
  </si>
  <si>
    <t>Извештај за примени донации на трансакциска сметка за изборна кампања  кој се поднесува  еден ден пред одржување на вториот круг на гласање,</t>
  </si>
  <si>
    <t xml:space="preserve">Извештај за примени донации на трансакциска сметка за изборна кампања  кој се поднесува  еден ден по затворањето на трансакциската сметка за изборната </t>
  </si>
  <si>
    <t>кампања и се однесува за периодот од еден ден по завршувањето на капањата до затворањето на трансакциската сметка за изборната кампања,</t>
  </si>
  <si>
    <t>доколку изборите се одржуваат во два круга, согласно член 84-б став (3)од Изборниот Законик, за период од</t>
  </si>
  <si>
    <t>доколку изборите се одржат во еден круг, согласно член 84-б став (3)од Изборниот Законик, за период од</t>
  </si>
  <si>
    <t>доколку на изборите се одржува втор круг на гласање,согласно член 84-б став (2) од Изборниот Законик, за период од</t>
  </si>
  <si>
    <t>одржуваат во еден круг, согласно член 84-б став (1) од Изборниот Законик, за период од</t>
  </si>
  <si>
    <t>од денот на отворање до денот на затворање на трансакциската сметка за изборна кампања за период од</t>
  </si>
  <si>
    <t>Вкупен финансиски извештај со спецификација на трошоците за приходите и расходите во изборна кампања, согласно член 85 став (1) од Изборниот Законик,</t>
  </si>
  <si>
    <t>ВМРО-ДПМНЕ</t>
  </si>
  <si>
    <t>200001643983346</t>
  </si>
  <si>
    <t>Александар Чорбевски</t>
  </si>
  <si>
    <t>21.03.2024</t>
  </si>
  <si>
    <t>Славче Велјановски</t>
  </si>
  <si>
    <t>Никола Најдовски</t>
  </si>
  <si>
    <t>Џингис Оручоски</t>
  </si>
  <si>
    <t>Иван Лефков</t>
  </si>
  <si>
    <t>Весна Кожинкова</t>
  </si>
  <si>
    <t>Антонио Митровски</t>
  </si>
  <si>
    <t>Трајче Михајлов</t>
  </si>
  <si>
    <t>Глигор Поцков</t>
  </si>
  <si>
    <t>Петко Кутаноски</t>
  </si>
  <si>
    <t>Јане Гавровски</t>
  </si>
  <si>
    <t>22.03.2024</t>
  </si>
  <si>
    <t>Алекса Танев</t>
  </si>
  <si>
    <t>Валентина Марчевска</t>
  </si>
  <si>
    <t>Илчо Манолев</t>
  </si>
  <si>
    <t>Филип Филиповски</t>
  </si>
  <si>
    <t>Даниела Трајановска</t>
  </si>
  <si>
    <t>Дамјан Серафимовски</t>
  </si>
  <si>
    <t>Петре Танчев</t>
  </si>
  <si>
    <t>Борче Пандурски</t>
  </si>
  <si>
    <t>Јане Томов</t>
  </si>
  <si>
    <t>Христијан Симов</t>
  </si>
  <si>
    <t>Кире Синдраковски</t>
  </si>
  <si>
    <t>25.03.2024</t>
  </si>
  <si>
    <t>Митко Лазаровски</t>
  </si>
  <si>
    <t>Адријана Илиевска Велковски</t>
  </si>
  <si>
    <t>Горан Николовски</t>
  </si>
  <si>
    <t>Весна Ничева</t>
  </si>
  <si>
    <t>Ристо Атанасов</t>
  </si>
  <si>
    <t>Теа Попчева</t>
  </si>
  <si>
    <t>Трајко Арџанлиев</t>
  </si>
  <si>
    <t>26.03.2024</t>
  </si>
  <si>
    <t>Ѓорге Николов</t>
  </si>
  <si>
    <t>Лепа Стојановска</t>
  </si>
  <si>
    <t>Рубин Митевски</t>
  </si>
  <si>
    <t>Оливера Крстова</t>
  </si>
  <si>
    <t>Васил Чурлинов</t>
  </si>
  <si>
    <t>Далибор Арсов</t>
  </si>
  <si>
    <t>Александар Георгиевски</t>
  </si>
  <si>
    <t>Зоран Илиевски</t>
  </si>
  <si>
    <t>Антонио Стрезовски</t>
  </si>
  <si>
    <t>Динче Кочевска</t>
  </si>
  <si>
    <t>Наско Димитриев</t>
  </si>
  <si>
    <t>Христијан Спиров</t>
  </si>
  <si>
    <t>27.03.2024</t>
  </si>
  <si>
    <t>Петар Јанков</t>
  </si>
  <si>
    <t>Никола Манџуков</t>
  </si>
  <si>
    <t>Ѓорѓи Христов</t>
  </si>
  <si>
    <t>Спасе Кочовски</t>
  </si>
  <si>
    <t>Давид Николовски</t>
  </si>
  <si>
    <t>Владимир Нелоски</t>
  </si>
  <si>
    <t>Сузана Павловска</t>
  </si>
  <si>
    <t>13.03.2024</t>
  </si>
  <si>
    <t>Станислав Николовски</t>
  </si>
  <si>
    <t>Даница Соколова</t>
  </si>
  <si>
    <t>Маја Буклеска</t>
  </si>
  <si>
    <t>Александар Петковски</t>
  </si>
  <si>
    <t>Горан Стаменкоски</t>
  </si>
  <si>
    <t>Катица Китановска</t>
  </si>
  <si>
    <t>Илче Трајковски</t>
  </si>
  <si>
    <t>Роберт Стојановски</t>
  </si>
  <si>
    <t>Звонко Димитровски</t>
  </si>
  <si>
    <t>Тони Петрушевски</t>
  </si>
  <si>
    <t>Иван Богданов</t>
  </si>
  <si>
    <t>Душко Тасевски</t>
  </si>
  <si>
    <t>Далиборче Стојковски</t>
  </si>
  <si>
    <t>Крум Костадиновски</t>
  </si>
  <si>
    <t>Јордан Илиевски</t>
  </si>
  <si>
    <t>Виктор Георгиевски</t>
  </si>
  <si>
    <t>Ангелчо Велиновски</t>
  </si>
  <si>
    <t>Александар Јандриоски</t>
  </si>
  <si>
    <t>Ката Дракуловска</t>
  </si>
  <si>
    <t>Александар Зизајковски</t>
  </si>
  <si>
    <t>Борче Митевски</t>
  </si>
  <si>
    <t>Љупчо Ацковски</t>
  </si>
  <si>
    <t>14.03.2024</t>
  </si>
  <si>
    <t>Дејан Митевски</t>
  </si>
  <si>
    <t>Андрејчо Гроздановски</t>
  </si>
  <si>
    <t>Сашо Постолов</t>
  </si>
  <si>
    <t>Гоце Марков</t>
  </si>
  <si>
    <t>Мише Данилов</t>
  </si>
  <si>
    <t>Васко Крстевски</t>
  </si>
  <si>
    <t>Ивица Цимбалевиќ</t>
  </si>
  <si>
    <t>Дејан Стојковски</t>
  </si>
  <si>
    <t>Дејанчо Здравков</t>
  </si>
  <si>
    <t>Владко Захариев</t>
  </si>
  <si>
    <t>Јованчо Пармачки</t>
  </si>
  <si>
    <t>Дејан Пачемски</t>
  </si>
  <si>
    <t>Столе Кракутовски</t>
  </si>
  <si>
    <t>Ванчо Ристов</t>
  </si>
  <si>
    <t>Гоце Стоиловски</t>
  </si>
  <si>
    <t>Стевче Стевановски</t>
  </si>
  <si>
    <t>Јохан Трчуловски</t>
  </si>
  <si>
    <t>Гордана Ѓелевска</t>
  </si>
  <si>
    <t>Слободан Крстевски</t>
  </si>
  <si>
    <t>Виолета Ристовска</t>
  </si>
  <si>
    <t>15.03.2024</t>
  </si>
  <si>
    <t>Благоја Ѓорѓиевски</t>
  </si>
  <si>
    <t>Цветанка Милкова</t>
  </si>
  <si>
    <t>Бошко Петковски</t>
  </si>
  <si>
    <t>Горан Велковски</t>
  </si>
  <si>
    <t>Благојчо Стојановски</t>
  </si>
  <si>
    <t>Методија Димов</t>
  </si>
  <si>
    <t>Панче Петрушев</t>
  </si>
  <si>
    <t>Сашо Граороски</t>
  </si>
  <si>
    <t>Мери Граороска</t>
  </si>
  <si>
    <t>Даниел Граороски</t>
  </si>
  <si>
    <t>Марија Коцев</t>
  </si>
  <si>
    <t>Иван Китанов</t>
  </si>
  <si>
    <t>Анита Ристова Милошеска</t>
  </si>
  <si>
    <t>Драги Игнатов</t>
  </si>
  <si>
    <t>Славица Вељаноска</t>
  </si>
  <si>
    <t>Димитар Арсов</t>
  </si>
  <si>
    <t>Жан Дрвошанов</t>
  </si>
  <si>
    <t>Драгица Петрова</t>
  </si>
  <si>
    <t>Илија Стоилев</t>
  </si>
  <si>
    <t>Даниела Стефановска</t>
  </si>
  <si>
    <t>Горан Митев</t>
  </si>
  <si>
    <t>Зоран Трајчев</t>
  </si>
  <si>
    <t>Оливера Арсов</t>
  </si>
  <si>
    <t>Весна Ушинова</t>
  </si>
  <si>
    <t>Сашко Вељаноски</t>
  </si>
  <si>
    <t>Боше Милошески</t>
  </si>
  <si>
    <t>Марјан Милески</t>
  </si>
  <si>
    <t>Бошко Цветковски</t>
  </si>
  <si>
    <t>Маријан Наков</t>
  </si>
  <si>
    <t>Дамјан Стефановски</t>
  </si>
  <si>
    <t>Мирослав Симоски</t>
  </si>
  <si>
    <t>18.03.2024</t>
  </si>
  <si>
    <t>Златко Мисердовски</t>
  </si>
  <si>
    <t>Јоаннис Константинопоулос</t>
  </si>
  <si>
    <t>Стојмир Дронов</t>
  </si>
  <si>
    <t>Магдалена Петреска</t>
  </si>
  <si>
    <t>Жарко Богоевски</t>
  </si>
  <si>
    <t>Крсте Јованоски</t>
  </si>
  <si>
    <t>Ристе Горгиев</t>
  </si>
  <si>
    <t>Ванчо Милевски</t>
  </si>
  <si>
    <t>Томислав Богдановски</t>
  </si>
  <si>
    <t>Дејан Димишковски</t>
  </si>
  <si>
    <t>Ленче Стојанова</t>
  </si>
  <si>
    <t>Ванчо Трајчев</t>
  </si>
  <si>
    <t>Благој Стоилев</t>
  </si>
  <si>
    <t>Александар Давчев</t>
  </si>
  <si>
    <t>Верка Давчева</t>
  </si>
  <si>
    <t>Димче Миланов</t>
  </si>
  <si>
    <t>Љупчо Спиров</t>
  </si>
  <si>
    <t>Антонијо Милошоски</t>
  </si>
  <si>
    <t>Стојанче Алексов</t>
  </si>
  <si>
    <t>Адријан Иванов</t>
  </si>
  <si>
    <t>Димче Богдановски</t>
  </si>
  <si>
    <t>Душко Иванов</t>
  </si>
  <si>
    <t>19.03.2024</t>
  </si>
  <si>
    <t>Жарко Ѓорѓески</t>
  </si>
  <si>
    <t>Сашо Томиќ</t>
  </si>
  <si>
    <t>Анри Андоноски</t>
  </si>
  <si>
    <t>Срѓан Ивановски</t>
  </si>
  <si>
    <t>Лазо Митев</t>
  </si>
  <si>
    <t>Сања Јакимовиќ Петковска</t>
  </si>
  <si>
    <t>Оливер Георгиевски</t>
  </si>
  <si>
    <t>Марко Митровски</t>
  </si>
  <si>
    <t>Христијан Спасовски</t>
  </si>
  <si>
    <t>Наташа Трајановска</t>
  </si>
  <si>
    <t>Дејан Павловски</t>
  </si>
  <si>
    <t>Марија Јовчева Иванов</t>
  </si>
  <si>
    <t>Живко Станковски</t>
  </si>
  <si>
    <t>Елисавета Кочоска Велјаноска</t>
  </si>
  <si>
    <t>Сашо Стошевски</t>
  </si>
  <si>
    <t>Марјан Стоев</t>
  </si>
  <si>
    <t>Никола Петров</t>
  </si>
  <si>
    <t>Трајче Пицанов</t>
  </si>
  <si>
    <t>Дејан Маркоски</t>
  </si>
  <si>
    <t>Миле Ѓошевски</t>
  </si>
  <si>
    <t>Александар Китаноски</t>
  </si>
  <si>
    <t>Лилјана Арсова Митрова</t>
  </si>
  <si>
    <t>Ѓоко Илоски</t>
  </si>
  <si>
    <t>Васко Станкоски</t>
  </si>
  <si>
    <t>20.03.2024</t>
  </si>
  <si>
    <t>Сашо Вренцоски</t>
  </si>
  <si>
    <t>Дарко Спасоски</t>
  </si>
  <si>
    <t>Младенчо Јовановски</t>
  </si>
  <si>
    <t>Ацо Евковски</t>
  </si>
  <si>
    <t>Катерина Кузмановска</t>
  </si>
  <si>
    <t>Дејан Пандилески</t>
  </si>
  <si>
    <t>Гордана Барбашка</t>
  </si>
  <si>
    <t>Ален Деребан</t>
  </si>
  <si>
    <t>Гоце Ефтимов</t>
  </si>
  <si>
    <t>Горан Ангелов</t>
  </si>
  <si>
    <t>Трајче Иванов</t>
  </si>
  <si>
    <t>Ацо Ристов</t>
  </si>
  <si>
    <t>Лазе Јаќимоски</t>
  </si>
  <si>
    <t>Сашо Цветковски</t>
  </si>
  <si>
    <t>Славица Лазаревска</t>
  </si>
  <si>
    <t>Круне Стошевски</t>
  </si>
  <si>
    <t>Личе Стоева</t>
  </si>
  <si>
    <t>Мите Ристов</t>
  </si>
  <si>
    <t>Лазо Димчов</t>
  </si>
  <si>
    <t>Иван Гоцевски</t>
  </si>
  <si>
    <t>Емил Спасовски</t>
  </si>
  <si>
    <t>Александар Патриклиски</t>
  </si>
  <si>
    <t>Васил Крмзов</t>
  </si>
  <si>
    <t>Зоран Јованов</t>
  </si>
  <si>
    <t>Гоце Мицковски</t>
  </si>
  <si>
    <t>Салмедин Первизоски</t>
  </si>
  <si>
    <t>Алмедин Шаиноски</t>
  </si>
  <si>
    <t>Виктор Паунов</t>
  </si>
  <si>
    <t>09.04.2024</t>
  </si>
  <si>
    <t>Оливера Ташевска</t>
  </si>
  <si>
    <t>28.03.2024</t>
  </si>
  <si>
    <t>Јован Симевски</t>
  </si>
  <si>
    <t>Никола Дранговски</t>
  </si>
  <si>
    <t>Јагода Ристова</t>
  </si>
  <si>
    <t>02.04.2024</t>
  </si>
  <si>
    <t>30.05.2024</t>
  </si>
  <si>
    <t>24.06.2024</t>
  </si>
  <si>
    <t>25.06.2024</t>
  </si>
  <si>
    <t>Емилија Христова</t>
  </si>
  <si>
    <t>23.01.2024</t>
  </si>
  <si>
    <t>03.04.2024</t>
  </si>
  <si>
    <t>Александар Каровски</t>
  </si>
  <si>
    <t>Маја Додевска Пешевска</t>
  </si>
  <si>
    <t>24.01.2024</t>
  </si>
  <si>
    <t>Злата Алексовска</t>
  </si>
  <si>
    <t>Роберт Савиќ</t>
  </si>
  <si>
    <t>Виктор Јакимовски</t>
  </si>
  <si>
    <t>Далибор Стефковски</t>
  </si>
  <si>
    <t>Дарко Стојковски</t>
  </si>
  <si>
    <t>Златко Мицевски</t>
  </si>
  <si>
    <t>Ване Тасев</t>
  </si>
  <si>
    <t>Александар Арсевски</t>
  </si>
  <si>
    <t>Никола Трајановски</t>
  </si>
  <si>
    <t>Ѓоко Велковски</t>
  </si>
  <si>
    <t>Владимир Михајловски</t>
  </si>
  <si>
    <t>Невенка Стаменковска Стојковски</t>
  </si>
  <si>
    <t>Тони Мартиноски</t>
  </si>
  <si>
    <t>Бобан Стефковски</t>
  </si>
  <si>
    <t>Дарко Неделковски</t>
  </si>
  <si>
    <t>25.01.2024</t>
  </si>
  <si>
    <t>Александар Трајковски</t>
  </si>
  <si>
    <t>Митко Аџикотарев</t>
  </si>
  <si>
    <t>Љубинка Мицевска</t>
  </si>
  <si>
    <t>Влатко Лакордов</t>
  </si>
  <si>
    <t>Јасмина Кирковски</t>
  </si>
  <si>
    <t>Никола Несторовски</t>
  </si>
  <si>
    <t>Трајче Стоилковски</t>
  </si>
  <si>
    <t>Борче Георгиевски</t>
  </si>
  <si>
    <t>Доце Павлова</t>
  </si>
  <si>
    <t>Марија Лотиќ</t>
  </si>
  <si>
    <t>Жаклина Пешевска</t>
  </si>
  <si>
    <t>Мариела Христова</t>
  </si>
  <si>
    <t>Виктор Трпевски</t>
  </si>
  <si>
    <t>Виктор Ангелов</t>
  </si>
  <si>
    <t>26.01.2024</t>
  </si>
  <si>
    <t>Снежана Петреска</t>
  </si>
  <si>
    <t>Небојша Стефановиќ</t>
  </si>
  <si>
    <t>Татјана Петрушевска</t>
  </si>
  <si>
    <t>Соња Андонова</t>
  </si>
  <si>
    <t>Весна Дамеска</t>
  </si>
  <si>
    <t>Јулијана Рајковска</t>
  </si>
  <si>
    <t>Димитар Фармаков</t>
  </si>
  <si>
    <t>Дарко Костовски</t>
  </si>
  <si>
    <t>29.01.2024</t>
  </si>
  <si>
    <t>Александар Јамалов</t>
  </si>
  <si>
    <t>Маријана Ѓорѓиевска</t>
  </si>
  <si>
    <t>Александар Мијоски</t>
  </si>
  <si>
    <t>Филип Ацевски</t>
  </si>
  <si>
    <t>Емилија Ангелова</t>
  </si>
  <si>
    <t>Теодор Андоноски</t>
  </si>
  <si>
    <t>Александар Китески</t>
  </si>
  <si>
    <t>Александар Трпеноски</t>
  </si>
  <si>
    <t>Сашо Најдески</t>
  </si>
  <si>
    <t>Димитар Вегов</t>
  </si>
  <si>
    <t>Марко Колев</t>
  </si>
  <si>
    <t>Дарко Ангелоски</t>
  </si>
  <si>
    <t>30.01.2024</t>
  </si>
  <si>
    <t>Драган Блажевски</t>
  </si>
  <si>
    <t>Никола Костов</t>
  </si>
  <si>
    <t>Митко Митревски</t>
  </si>
  <si>
    <t>Науме Јошевски</t>
  </si>
  <si>
    <t>Зоран Кипревски</t>
  </si>
  <si>
    <t>Драгана Бојковска</t>
  </si>
  <si>
    <t>Коста Трифуноски</t>
  </si>
  <si>
    <t>Ангел Коруновски</t>
  </si>
  <si>
    <t>Маја Јовановска</t>
  </si>
  <si>
    <t>Лазе Арсовски</t>
  </si>
  <si>
    <t>Маријан Ристески</t>
  </si>
  <si>
    <t xml:space="preserve">Горанчо Наунчев </t>
  </si>
  <si>
    <t>Јован Тозиевски</t>
  </si>
  <si>
    <t>Дарко Петковски</t>
  </si>
  <si>
    <t>31.01.2024</t>
  </si>
  <si>
    <t>Дејан Спасовски</t>
  </si>
  <si>
    <t>Биљана Петрејчин</t>
  </si>
  <si>
    <t>Васко Трајковски</t>
  </si>
  <si>
    <t>Оливера Цветановска</t>
  </si>
  <si>
    <t>Билјана Блажовска</t>
  </si>
  <si>
    <t>Зоран Ангеловски</t>
  </si>
  <si>
    <t>Верче Мицевска</t>
  </si>
  <si>
    <t>Габриела Бачманова</t>
  </si>
  <si>
    <t>Дијана Илиевска</t>
  </si>
  <si>
    <t>Данчо Билбилоски</t>
  </si>
  <si>
    <t>01.02.2024</t>
  </si>
  <si>
    <t>Далибор Атанасовски</t>
  </si>
  <si>
    <t>Зоранче Арсовски</t>
  </si>
  <si>
    <t>Кристина Петрушовска</t>
  </si>
  <si>
    <t>Саше Ристовски</t>
  </si>
  <si>
    <t>Златко Чаталовски</t>
  </si>
  <si>
    <t>Милена Петрушева Стоилковска</t>
  </si>
  <si>
    <t>Елизабета Митревска Анѓелеска</t>
  </si>
  <si>
    <t>Менка Андреева</t>
  </si>
  <si>
    <t>Александар Андов</t>
  </si>
  <si>
    <t>Коста Нојков</t>
  </si>
  <si>
    <t>Зоран Коцевски</t>
  </si>
  <si>
    <t>Кирил Лазов</t>
  </si>
  <si>
    <t>Кристина Атанасова Арсова</t>
  </si>
  <si>
    <t>Билјана Филиповска Колевска</t>
  </si>
  <si>
    <t>02.02.2024</t>
  </si>
  <si>
    <t>Ацо Пешевски</t>
  </si>
  <si>
    <t>Александар Арсовски</t>
  </si>
  <si>
    <t>Душан Симоновски</t>
  </si>
  <si>
    <t>Миха Догу</t>
  </si>
  <si>
    <t>Светлана Слезенковска</t>
  </si>
  <si>
    <t>Изабела Апцева</t>
  </si>
  <si>
    <t>Игор Стојанов</t>
  </si>
  <si>
    <t>Андон Сарамандов</t>
  </si>
  <si>
    <t>Оливер Јовановски</t>
  </si>
  <si>
    <t>Мирче Стојков</t>
  </si>
  <si>
    <t>Андриана Марковиќ</t>
  </si>
  <si>
    <t>05.02.2024</t>
  </si>
  <si>
    <t>Далибор Јовчевски</t>
  </si>
  <si>
    <t>Миле Стојановски</t>
  </si>
  <si>
    <t>Тони Мицевски</t>
  </si>
  <si>
    <t>Васко Јовановски</t>
  </si>
  <si>
    <t>Владо Јованоски</t>
  </si>
  <si>
    <t>Зоран Љутков</t>
  </si>
  <si>
    <t>Илија Попов</t>
  </si>
  <si>
    <t>Гоце Димитров</t>
  </si>
  <si>
    <t>Сашо Мијалов</t>
  </si>
  <si>
    <t>Драган Апостолов</t>
  </si>
  <si>
    <t>Маја Здравковска</t>
  </si>
  <si>
    <t>06.02.2024</t>
  </si>
  <si>
    <t>Оливер Комусанац</t>
  </si>
  <si>
    <t>Влатко Димитровски</t>
  </si>
  <si>
    <t>Ивица Трипуновски</t>
  </si>
  <si>
    <t>Стефче Трпковски</t>
  </si>
  <si>
    <t>Ангелинка Петкова</t>
  </si>
  <si>
    <t>Маја Крстеска</t>
  </si>
  <si>
    <t>07.02.2024</t>
  </si>
  <si>
    <t>Димитар Ангелов</t>
  </si>
  <si>
    <t>Јоле Китанов</t>
  </si>
  <si>
    <t>Живка Груевска</t>
  </si>
  <si>
    <t>Тоше Георгиевски</t>
  </si>
  <si>
    <t>Јованка Ефтимова</t>
  </si>
  <si>
    <t>Весна Атанасовска</t>
  </si>
  <si>
    <t>Илија Ичков</t>
  </si>
  <si>
    <t>Будимка Шаматова</t>
  </si>
  <si>
    <t>Танкица Ефтимова</t>
  </si>
  <si>
    <t>Славица Алвадјиева</t>
  </si>
  <si>
    <t>Зоран Колев</t>
  </si>
  <si>
    <t>Љупка Колева</t>
  </si>
  <si>
    <t>Јорданчо Јанев</t>
  </si>
  <si>
    <t>Софија Бабулов</t>
  </si>
  <si>
    <t>Никола Туфекчиев</t>
  </si>
  <si>
    <t>Славе Гошев</t>
  </si>
  <si>
    <t>Павле Василев</t>
  </si>
  <si>
    <t>Дончо Карастоев</t>
  </si>
  <si>
    <t>Драги Здравевски</t>
  </si>
  <si>
    <t>Зоран Блажевски</t>
  </si>
  <si>
    <t>08.02.2024</t>
  </si>
  <si>
    <t>Дарко Мицевски</t>
  </si>
  <si>
    <t>Ивана Карова Коцева</t>
  </si>
  <si>
    <t>Александар Грамбозов</t>
  </si>
  <si>
    <t>Ѓорѓи Илијоски</t>
  </si>
  <si>
    <t>Љупчо Папазов</t>
  </si>
  <si>
    <t>Даниел Јаневски</t>
  </si>
  <si>
    <t>Перо Георгиевски</t>
  </si>
  <si>
    <t>Елена Димитровска</t>
  </si>
  <si>
    <t>Љубомир Гацов</t>
  </si>
  <si>
    <t>Драган Ананиев</t>
  </si>
  <si>
    <t>Васко Младенов</t>
  </si>
  <si>
    <t>Дејан Митровиќ</t>
  </si>
  <si>
    <t>09.02.2024</t>
  </si>
  <si>
    <t>Александар Ѓорчевски</t>
  </si>
  <si>
    <t>Дејан Митровски</t>
  </si>
  <si>
    <t>Никола Божиновски</t>
  </si>
  <si>
    <t>Спиро Папазов</t>
  </si>
  <si>
    <t>Влатко Љубевски</t>
  </si>
  <si>
    <t>10.02.2024</t>
  </si>
  <si>
    <t>Ивица Тасевски</t>
  </si>
  <si>
    <t>12.02.2024</t>
  </si>
  <si>
    <t>Зана Наковска</t>
  </si>
  <si>
    <t>Александар Димовски</t>
  </si>
  <si>
    <t>Марчел Косентино</t>
  </si>
  <si>
    <t>Весна Ѓорѓевска</t>
  </si>
  <si>
    <t>Теодора Спасенцовска</t>
  </si>
  <si>
    <t>Борче Најдовски</t>
  </si>
  <si>
    <t>13.02.2024</t>
  </si>
  <si>
    <t>Тихомир Игњатовски</t>
  </si>
  <si>
    <t>Павле Павлески</t>
  </si>
  <si>
    <t>Владимир Ананиев</t>
  </si>
  <si>
    <t>Стојан Петкуќевски</t>
  </si>
  <si>
    <t>Оливера Николовска</t>
  </si>
  <si>
    <t>Горјан Донев</t>
  </si>
  <si>
    <t>Дејан  Митровски</t>
  </si>
  <si>
    <t>Игорче Милановски</t>
  </si>
  <si>
    <t>Зоран Митев</t>
  </si>
  <si>
    <t>Јованка Шалева</t>
  </si>
  <si>
    <t>Кокан Радев</t>
  </si>
  <si>
    <t>Кирил Зајков</t>
  </si>
  <si>
    <t>Благоја Митровски</t>
  </si>
  <si>
    <t>14.02.2024</t>
  </si>
  <si>
    <t>Сања Мијалкова Судуклиева</t>
  </si>
  <si>
    <t>Ивана Ангеличкова</t>
  </si>
  <si>
    <t>Лазар Хаџи-Николов</t>
  </si>
  <si>
    <t>Далибор Мерџанов</t>
  </si>
  <si>
    <t>Илче Марковски</t>
  </si>
  <si>
    <t>Наумче Петревски</t>
  </si>
  <si>
    <t>Даниела Костадинова</t>
  </si>
  <si>
    <t>Ристе Троковски</t>
  </si>
  <si>
    <t>Николче Харизанов</t>
  </si>
  <si>
    <t>Никола Србиноски</t>
  </si>
  <si>
    <t>Бојан Димковски</t>
  </si>
  <si>
    <t>Мирко Ивановски</t>
  </si>
  <si>
    <t>Кирил Митревски</t>
  </si>
  <si>
    <t>Наташа Јованоска</t>
  </si>
  <si>
    <t>Горанчо Јакимов</t>
  </si>
  <si>
    <t>Панче Стефановски</t>
  </si>
  <si>
    <t>Александар Анѓеличков</t>
  </si>
  <si>
    <t>15.02.2024</t>
  </si>
  <si>
    <t>Дејан Величков</t>
  </si>
  <si>
    <t>Невенка Величкова</t>
  </si>
  <si>
    <t>Влатко Стојаноски</t>
  </si>
  <si>
    <t>Катерина Бојковска Јовчевска</t>
  </si>
  <si>
    <t>Ванчо Манољев</t>
  </si>
  <si>
    <t>Мануелка Ивановска</t>
  </si>
  <si>
    <t>Славче Трпески</t>
  </si>
  <si>
    <t>Тоше Петревски</t>
  </si>
  <si>
    <t>Татјана Нанкова</t>
  </si>
  <si>
    <t>Горан Манасијевски</t>
  </si>
  <si>
    <t>Никола Илиевски</t>
  </si>
  <si>
    <t>Димчо Атанасовски</t>
  </si>
  <si>
    <t>Ана Аначкова Георгиевска</t>
  </si>
  <si>
    <t>16.02.2024</t>
  </si>
  <si>
    <t>Олга Дацева</t>
  </si>
  <si>
    <t>Соња Дацева</t>
  </si>
  <si>
    <t>Киро Димитров</t>
  </si>
  <si>
    <t>Васил Дацев</t>
  </si>
  <si>
    <t>Зивко Китанов</t>
  </si>
  <si>
    <t>Атанас Тасев</t>
  </si>
  <si>
    <t>Марина Варадиновска</t>
  </si>
  <si>
    <t>Павлина Трипуновска</t>
  </si>
  <si>
    <t>Стојан Гоцев</t>
  </si>
  <si>
    <t>Цане Будимов</t>
  </si>
  <si>
    <t>Александар Велков</t>
  </si>
  <si>
    <t>Тројан Симоновски</t>
  </si>
  <si>
    <t>19.02.2024</t>
  </si>
  <si>
    <t>Наце Божинов</t>
  </si>
  <si>
    <t>Ѓорге Божинов</t>
  </si>
  <si>
    <t>Анита Божинова</t>
  </si>
  <si>
    <t>Стево Божинов</t>
  </si>
  <si>
    <t>Илчо Јованоски</t>
  </si>
  <si>
    <t>Митко Темелков</t>
  </si>
  <si>
    <t>Игор Спасовски</t>
  </si>
  <si>
    <t>Стојанче Антовски</t>
  </si>
  <si>
    <t>Коста Китанов</t>
  </si>
  <si>
    <t>Гоце Костоски</t>
  </si>
  <si>
    <t>Димитар Костадиноски</t>
  </si>
  <si>
    <t>Роберт Маринковски</t>
  </si>
  <si>
    <t>Влатко Божинов</t>
  </si>
  <si>
    <t>Жарко Ристески</t>
  </si>
  <si>
    <t>Ацо Божинов</t>
  </si>
  <si>
    <t>Јовче Петковски</t>
  </si>
  <si>
    <t>20.02.2024</t>
  </si>
  <si>
    <t>Билјана Беловинова</t>
  </si>
  <si>
    <t>Дејан Стојанов</t>
  </si>
  <si>
    <t>Неделчо Крстевски</t>
  </si>
  <si>
    <t>Кристина Јованоска</t>
  </si>
  <si>
    <t>Ангјел Карапетров</t>
  </si>
  <si>
    <t>Весна Панова</t>
  </si>
  <si>
    <t>Ратко Давидовски</t>
  </si>
  <si>
    <t>Анита Бошкоска Јованоска</t>
  </si>
  <si>
    <t>Игор Додевски</t>
  </si>
  <si>
    <t>Дејан Таневски</t>
  </si>
  <si>
    <t>Александар Каракачанов</t>
  </si>
  <si>
    <t xml:space="preserve">Тина Петрова </t>
  </si>
  <si>
    <t>Снежа Стојановска</t>
  </si>
  <si>
    <t>Ратко Даневски</t>
  </si>
  <si>
    <t>Јорданчо Тонев</t>
  </si>
  <si>
    <t>Снежана Бошевска</t>
  </si>
  <si>
    <t>Сања Стојанова Велкова</t>
  </si>
  <si>
    <t>Сузана Дерменџиева</t>
  </si>
  <si>
    <t>Анета Ивановска</t>
  </si>
  <si>
    <t>Антоника Иванов</t>
  </si>
  <si>
    <t>Игор Лазаров</t>
  </si>
  <si>
    <t>Митко Лозановски</t>
  </si>
  <si>
    <t>Александар Јованов</t>
  </si>
  <si>
    <t>Славе Андонов</t>
  </si>
  <si>
    <t>Александар Велјановски</t>
  </si>
  <si>
    <t>Аца Станишева</t>
  </si>
  <si>
    <t>Роза Јаревска</t>
  </si>
  <si>
    <t>Тони Костовски</t>
  </si>
  <si>
    <t>Славица Василевска</t>
  </si>
  <si>
    <t>21.02.2024</t>
  </si>
  <si>
    <t>Кристијан Милевски</t>
  </si>
  <si>
    <t>Лидија Мишева</t>
  </si>
  <si>
    <t>Маринела Ристова Наумова</t>
  </si>
  <si>
    <t>Станислав Пујкиловиќ</t>
  </si>
  <si>
    <t>Маја Давкова</t>
  </si>
  <si>
    <t>Горица Спасова</t>
  </si>
  <si>
    <t>Милош Милошоски</t>
  </si>
  <si>
    <t>Марија Миланова</t>
  </si>
  <si>
    <t>08.04.2024</t>
  </si>
  <si>
    <t xml:space="preserve">Николче Тренчев </t>
  </si>
  <si>
    <t>Владимир Тосев</t>
  </si>
  <si>
    <t>Миле Костов</t>
  </si>
  <si>
    <t xml:space="preserve">Валерија Ивановска </t>
  </si>
  <si>
    <t>Душица Митева</t>
  </si>
  <si>
    <t>Јовица Илиевски</t>
  </si>
  <si>
    <t>Јорданче Костадинов</t>
  </si>
  <si>
    <t>Вида Андонова</t>
  </si>
  <si>
    <t>Зоран Попчевски</t>
  </si>
  <si>
    <t>Емилија Хасани Дабиќ</t>
  </si>
  <si>
    <t>22.02.2024</t>
  </si>
  <si>
    <t>Дејанче Петровски</t>
  </si>
  <si>
    <t>Наташа Менкиноска</t>
  </si>
  <si>
    <t>Загорка Несторовска</t>
  </si>
  <si>
    <t>Јовица Бошковски</t>
  </si>
  <si>
    <t>Тања Милановска Најдовски</t>
  </si>
  <si>
    <t>Славица Јовановска</t>
  </si>
  <si>
    <t>Нена Трајковска</t>
  </si>
  <si>
    <t>Драгица Добеска</t>
  </si>
  <si>
    <t>Михаил Пејковски</t>
  </si>
  <si>
    <t>Надица Милошеска</t>
  </si>
  <si>
    <t>Саше Апостолов</t>
  </si>
  <si>
    <t xml:space="preserve">Дивна Анастасова </t>
  </si>
  <si>
    <t>Сашко Дончев</t>
  </si>
  <si>
    <t>Ацо Ѓорѓиевски</t>
  </si>
  <si>
    <t>Мирјана Глигоровска Цветковски</t>
  </si>
  <si>
    <t>Оливер Цветковски</t>
  </si>
  <si>
    <t>Марјан Ливриниќ</t>
  </si>
  <si>
    <t>Даниела Василева</t>
  </si>
  <si>
    <t>Мирјана Ѓорѓиева</t>
  </si>
  <si>
    <t>Жаклина Милошева</t>
  </si>
  <si>
    <t>Горан Гроздановски</t>
  </si>
  <si>
    <t>Горан Костов</t>
  </si>
  <si>
    <t>Миле Петков</t>
  </si>
  <si>
    <t>Александар Лазев</t>
  </si>
  <si>
    <t>Игор Антовски</t>
  </si>
  <si>
    <t>Данијел Апостолоски</t>
  </si>
  <si>
    <t>Јованче Стојанов</t>
  </si>
  <si>
    <t>Александар Стојкоски</t>
  </si>
  <si>
    <t>Бобан Стојаноски</t>
  </si>
  <si>
    <t>Бојан Стојаноски</t>
  </si>
  <si>
    <t>Иле Џинговски</t>
  </si>
  <si>
    <t>Димче Илиев</t>
  </si>
  <si>
    <t>Мартина Јованчевска</t>
  </si>
  <si>
    <t>23.02.2024</t>
  </si>
  <si>
    <t>Љупчо Каркински</t>
  </si>
  <si>
    <t>Наце Грнчаров</t>
  </si>
  <si>
    <t>Роберт Вељановски</t>
  </si>
  <si>
    <t>Билјана Миланова</t>
  </si>
  <si>
    <t>Ристо Манчев</t>
  </si>
  <si>
    <t>Каролина Кирова</t>
  </si>
  <si>
    <t>Ленче Нелоска</t>
  </si>
  <si>
    <t>Славчо Мисајлески</t>
  </si>
  <si>
    <t>Драган Димитриев</t>
  </si>
  <si>
    <t>Перо Николов</t>
  </si>
  <si>
    <t>Дејан Владев</t>
  </si>
  <si>
    <t>Бети Стаменкоска Трајкоска</t>
  </si>
  <si>
    <t>Кристина Атанасовска</t>
  </si>
  <si>
    <t>26.02.2024</t>
  </si>
  <si>
    <t>Марија Костуранова</t>
  </si>
  <si>
    <t>Виолета Паунковска</t>
  </si>
  <si>
    <t>Златко Џеповски</t>
  </si>
  <si>
    <t>Горан Паневски</t>
  </si>
  <si>
    <t>Цветанка Андреевска</t>
  </si>
  <si>
    <t>Стево Момироски</t>
  </si>
  <si>
    <t>Кирил Тански</t>
  </si>
  <si>
    <t>Љубинка Манчева</t>
  </si>
  <si>
    <t>Милка Стаменкова</t>
  </si>
  <si>
    <t>Фросина Ѓорѓиева</t>
  </si>
  <si>
    <t>Сања Трајанова</t>
  </si>
  <si>
    <t>Габриела Ефтимова</t>
  </si>
  <si>
    <t>Кристијан Кузелов</t>
  </si>
  <si>
    <t>Драгица Јованова</t>
  </si>
  <si>
    <t>Зоран Јорданов</t>
  </si>
  <si>
    <t>Александар Нацев</t>
  </si>
  <si>
    <t>Ванчо Цветков</t>
  </si>
  <si>
    <t>Тони Ристов</t>
  </si>
  <si>
    <t>Николина Даралијовска</t>
  </si>
  <si>
    <t>Васко Карадиновски</t>
  </si>
  <si>
    <t>Кире Николовски</t>
  </si>
  <si>
    <t>Бојче Илијевски</t>
  </si>
  <si>
    <t>Далибор Ангелов</t>
  </si>
  <si>
    <t>Вишна Шорова Ангелова</t>
  </si>
  <si>
    <t>Драганчо Саботковски</t>
  </si>
  <si>
    <t>Лидија Петкоска</t>
  </si>
  <si>
    <t>Дајанчо Ефтимов</t>
  </si>
  <si>
    <t>Игор Павлески</t>
  </si>
  <si>
    <t>27.02.2024</t>
  </si>
  <si>
    <t>Климент Совковски</t>
  </si>
  <si>
    <t>Николчо Угринов</t>
  </si>
  <si>
    <t>Влатко Ристовски</t>
  </si>
  <si>
    <t>Борче Проевски</t>
  </si>
  <si>
    <t>Ѓорге Стојанов</t>
  </si>
  <si>
    <t>Дејан Јовановски</t>
  </si>
  <si>
    <t>Божин Мишев</t>
  </si>
  <si>
    <t>Даниел Мирчов</t>
  </si>
  <si>
    <t>Мирјана Паралидова</t>
  </si>
  <si>
    <t>Ѓорѓија Сајкоски</t>
  </si>
  <si>
    <t>Александра Николоска</t>
  </si>
  <si>
    <t>Александар Николоски</t>
  </si>
  <si>
    <t>Ристе Атанасов</t>
  </si>
  <si>
    <t>28.02.2024</t>
  </si>
  <si>
    <t>Иван Илиевски</t>
  </si>
  <si>
    <t>Игор Божиновски</t>
  </si>
  <si>
    <t>Тихомир Алексовски</t>
  </si>
  <si>
    <t>Васко Керов</t>
  </si>
  <si>
    <t>Борче Мицановски</t>
  </si>
  <si>
    <t>Ели Панова</t>
  </si>
  <si>
    <t>Слободан Ивановски</t>
  </si>
  <si>
    <t>Киро Павлов</t>
  </si>
  <si>
    <t>Маја Катранушеска</t>
  </si>
  <si>
    <t>Александар Новковски</t>
  </si>
  <si>
    <t xml:space="preserve">Иван Јорданов </t>
  </si>
  <si>
    <t>Лабина Танчин</t>
  </si>
  <si>
    <t>29.02.2024</t>
  </si>
  <si>
    <t>Тони Нешковски</t>
  </si>
  <si>
    <t>Драганчо Николов</t>
  </si>
  <si>
    <t>Игор Јованов</t>
  </si>
  <si>
    <t>Горан Велјановски</t>
  </si>
  <si>
    <t>Симона Милошоска</t>
  </si>
  <si>
    <t>Јадранка Поцкова</t>
  </si>
  <si>
    <t>Синиша Ивановски</t>
  </si>
  <si>
    <t>01.03.2024</t>
  </si>
  <si>
    <t>Бојана Стефановска</t>
  </si>
  <si>
    <t>Марјан Стефановски</t>
  </si>
  <si>
    <t>Ѓорѓи Крстевски</t>
  </si>
  <si>
    <t>Тони Бозиновски</t>
  </si>
  <si>
    <t>Николче Димовски</t>
  </si>
  <si>
    <t>Кирил Пецаков</t>
  </si>
  <si>
    <t>Томе Стојанов</t>
  </si>
  <si>
    <t>Димитар Манчев</t>
  </si>
  <si>
    <t>Благоја Здравковиќ</t>
  </si>
  <si>
    <t>Зоран Дончески</t>
  </si>
  <si>
    <t>Грација Бакраческа</t>
  </si>
  <si>
    <t>Александар Дончески</t>
  </si>
  <si>
    <t>Целе Најдески</t>
  </si>
  <si>
    <t>Марија Најдеска</t>
  </si>
  <si>
    <t>Олга Лозановска</t>
  </si>
  <si>
    <t>Дарко Спироски</t>
  </si>
  <si>
    <t>Драги Стојаноски</t>
  </si>
  <si>
    <t>Трајче Карапетров</t>
  </si>
  <si>
    <t>04.03.2024</t>
  </si>
  <si>
    <t>Николетка Момироска</t>
  </si>
  <si>
    <t>Еркин Х.Озгун</t>
  </si>
  <si>
    <t>Гоце Димитровски</t>
  </si>
  <si>
    <t>Дејан Ристовски</t>
  </si>
  <si>
    <t>Горан Јовановски</t>
  </si>
  <si>
    <t>Жарко Василев</t>
  </si>
  <si>
    <t>Марија Николиќ</t>
  </si>
  <si>
    <t>Драган Стефановски</t>
  </si>
  <si>
    <t>Ристе Јакимов</t>
  </si>
  <si>
    <t>Ефтим Орцев</t>
  </si>
  <si>
    <t>Игор Коруноски</t>
  </si>
  <si>
    <t>05.03.2024</t>
  </si>
  <si>
    <t>Гоце Боболински</t>
  </si>
  <si>
    <t>Трајче Здравков</t>
  </si>
  <si>
    <t>Верица Апостоловска</t>
  </si>
  <si>
    <t>Александар Маџаров</t>
  </si>
  <si>
    <t>Андреа Софронијески</t>
  </si>
  <si>
    <t>Живко Атанасов</t>
  </si>
  <si>
    <t>Влатко Ничев</t>
  </si>
  <si>
    <t>Никола Мицевски</t>
  </si>
  <si>
    <t>Трајче Ефтимов</t>
  </si>
  <si>
    <t>Владимир Атанасов</t>
  </si>
  <si>
    <t>Панче Тошковски</t>
  </si>
  <si>
    <t>Катица Панзевска Михаилова</t>
  </si>
  <si>
    <t>Никола Ристов</t>
  </si>
  <si>
    <t>Бојан Кереместевски</t>
  </si>
  <si>
    <t>Бране Петрушевски</t>
  </si>
  <si>
    <t>Павлина Галева</t>
  </si>
  <si>
    <t>Зивко Галев</t>
  </si>
  <si>
    <t>Александар Јанев</t>
  </si>
  <si>
    <t>Силвана Ангелевска</t>
  </si>
  <si>
    <t>Славица Колева</t>
  </si>
  <si>
    <t>Софија Василева</t>
  </si>
  <si>
    <t>Миленко Попчев</t>
  </si>
  <si>
    <t>Моника Попчева</t>
  </si>
  <si>
    <t>Александар Аќимоски</t>
  </si>
  <si>
    <t>06.03.2024</t>
  </si>
  <si>
    <t>Светлана Карапетрова</t>
  </si>
  <si>
    <t>Елица Стојковска</t>
  </si>
  <si>
    <t>Бобан Анѓелкоски</t>
  </si>
  <si>
    <t>Видоја Јанкоски</t>
  </si>
  <si>
    <t>Блажо Велков</t>
  </si>
  <si>
    <t>Васил Ангелов</t>
  </si>
  <si>
    <t>Христина Радичевска</t>
  </si>
  <si>
    <t>Благица Ласовска</t>
  </si>
  <si>
    <t>Јован Попоски</t>
  </si>
  <si>
    <t>Габриела Калкова</t>
  </si>
  <si>
    <t>Арсена Глигорова</t>
  </si>
  <si>
    <t>Влатко Стојкоски</t>
  </si>
  <si>
    <t>Трајче Митрев</t>
  </si>
  <si>
    <t>Рашела Мизрахи</t>
  </si>
  <si>
    <t>Мартин Андоновски</t>
  </si>
  <si>
    <t>Валентина Трајанова</t>
  </si>
  <si>
    <t>Дафинка Галева</t>
  </si>
  <si>
    <t>Зоранчо Јованчев</t>
  </si>
  <si>
    <t>Здравко Трајанов</t>
  </si>
  <si>
    <t>Илија Илиев</t>
  </si>
  <si>
    <t>07.03.2024</t>
  </si>
  <si>
    <t>Зоран Глигоров</t>
  </si>
  <si>
    <t>Владо Мицевски</t>
  </si>
  <si>
    <t>Милан Ѓорѓески</t>
  </si>
  <si>
    <t>Ивица Гегоски</t>
  </si>
  <si>
    <t>Дафина Стојаноска</t>
  </si>
  <si>
    <t>Љупчо Пренџов</t>
  </si>
  <si>
    <t>Дејан Лашкоски</t>
  </si>
  <si>
    <t>Звонко Велко Богдан</t>
  </si>
  <si>
    <t>Ане Лашкоска</t>
  </si>
  <si>
    <t>Миле Лефков</t>
  </si>
  <si>
    <t>Ратко Димовски</t>
  </si>
  <si>
    <t>Стефан Цветанов</t>
  </si>
  <si>
    <t>Сашо Поп-Илиоски</t>
  </si>
  <si>
    <t>Дарко Доневски</t>
  </si>
  <si>
    <t>Игор Здравковски</t>
  </si>
  <si>
    <t>Лидија Илиева</t>
  </si>
  <si>
    <t>Соња Трчуловска</t>
  </si>
  <si>
    <t>Мирче Аџиоски</t>
  </si>
  <si>
    <t>Даниела Христова</t>
  </si>
  <si>
    <t>Горан Здравковски</t>
  </si>
  <si>
    <t>08.03.2024</t>
  </si>
  <si>
    <t>Иванчо Арсовски</t>
  </si>
  <si>
    <t>Благица Цветановска</t>
  </si>
  <si>
    <t>Орце Цветковски</t>
  </si>
  <si>
    <t>Тодор Бојоски</t>
  </si>
  <si>
    <t>Елизабета Јаревска</t>
  </si>
  <si>
    <t>Мартин Стојановски</t>
  </si>
  <si>
    <t>Горан Стојановски</t>
  </si>
  <si>
    <t>Велика Стојкова Серфаимовска</t>
  </si>
  <si>
    <t>Дине Атанасов</t>
  </si>
  <si>
    <t>Златко Пенков</t>
  </si>
  <si>
    <t>Марјан Спасески</t>
  </si>
  <si>
    <t>11.03.2024</t>
  </si>
  <si>
    <t>Драган Христов</t>
  </si>
  <si>
    <t>Снежана Николовска</t>
  </si>
  <si>
    <t>Оливер Николовски</t>
  </si>
  <si>
    <t>Сашо Андонов</t>
  </si>
  <si>
    <t>Мартин Талески</t>
  </si>
  <si>
    <t>Зоран Дабиќ</t>
  </si>
  <si>
    <t>Иван Иванов</t>
  </si>
  <si>
    <t>Гавро Ристовски</t>
  </si>
  <si>
    <t>Соња Ѓелевска Шетловска</t>
  </si>
  <si>
    <t>Стефан Спасевски</t>
  </si>
  <si>
    <t>Клементина Брзаковска</t>
  </si>
  <si>
    <t>Златко Трпевски</t>
  </si>
  <si>
    <t>Светлана Крстеска Трпевска</t>
  </si>
  <si>
    <t>Љупчо Велковски</t>
  </si>
  <si>
    <t>Јовица Никчевски</t>
  </si>
  <si>
    <t>Душан Илиевски</t>
  </si>
  <si>
    <t>Костадин Штериов</t>
  </si>
  <si>
    <t>Анѓела Трпевска</t>
  </si>
  <si>
    <t>Драги Анчевски</t>
  </si>
  <si>
    <t>Марјан Костадиновски</t>
  </si>
  <si>
    <t>Тони Богданоски</t>
  </si>
  <si>
    <t>Снежана Костовска</t>
  </si>
  <si>
    <t>Гоце Ангеловски</t>
  </si>
  <si>
    <t>Филип Стојановски</t>
  </si>
  <si>
    <t>Игор Ташев</t>
  </si>
  <si>
    <t>Никола Костовски</t>
  </si>
  <si>
    <t>Горан Поцков</t>
  </si>
  <si>
    <t>Кристина Поцкова</t>
  </si>
  <si>
    <t>Зоран Бошковски</t>
  </si>
  <si>
    <t>Јован Карчовски</t>
  </si>
  <si>
    <t>Игор Кралевски</t>
  </si>
  <si>
    <t>Михајло Коштримовски</t>
  </si>
  <si>
    <t>Перица Голомеиќ</t>
  </si>
  <si>
    <t>Номадис Дооел</t>
  </si>
  <si>
    <t>26.04.2024</t>
  </si>
  <si>
    <t>Трајче Лазарев</t>
  </si>
  <si>
    <t>Драган Ковачки</t>
  </si>
  <si>
    <t>Адријана Јакимовска Панчевска</t>
  </si>
  <si>
    <t>12.03.2024</t>
  </si>
  <si>
    <t>Лидија Стаменкова</t>
  </si>
  <si>
    <t>Атонио Петковски</t>
  </si>
  <si>
    <t>Стефан Синадиновски</t>
  </si>
  <si>
    <t>Жаклина Шопова</t>
  </si>
  <si>
    <t>Драган Миловски</t>
  </si>
  <si>
    <t>Стојан Лазаров</t>
  </si>
  <si>
    <t>Анче Данев</t>
  </si>
  <si>
    <t>Горан Стојменовски</t>
  </si>
  <si>
    <t>Дејан Митев</t>
  </si>
  <si>
    <t>Гоце Иванов</t>
  </si>
  <si>
    <t>Митко Костадиновски</t>
  </si>
  <si>
    <t>Марјан Смилански</t>
  </si>
  <si>
    <t>Оливер Деркоски</t>
  </si>
  <si>
    <t>Кире Стаменков</t>
  </si>
  <si>
    <t>Даниел Павловски</t>
  </si>
  <si>
    <t>Никола Атанасов</t>
  </si>
  <si>
    <t>Борче Спасовски</t>
  </si>
  <si>
    <t>Лидија Водјаниќ</t>
  </si>
  <si>
    <t>Мара Василева</t>
  </si>
  <si>
    <t>Андреј Туџаров</t>
  </si>
  <si>
    <t>Светлана Делева</t>
  </si>
  <si>
    <t>Медиа Плус Фокус Скопје</t>
  </si>
  <si>
    <t>ЕХО Медиа  Група ДООЕЛ Скопје</t>
  </si>
  <si>
    <t>149/24</t>
  </si>
  <si>
    <t>21/24</t>
  </si>
  <si>
    <t>Радио Фортуна</t>
  </si>
  <si>
    <t>Радио Пела с.Коњари</t>
  </si>
  <si>
    <t>Комета 2000 Раде Гостивар</t>
  </si>
  <si>
    <t>Радио Кисс Дооел Тетово</t>
  </si>
  <si>
    <t>ТРД ЕФ-ЕМ 90.3 Спортско Радио</t>
  </si>
  <si>
    <t>Супер Радио Охрид</t>
  </si>
  <si>
    <t>Експрес Радио Струмица</t>
  </si>
  <si>
    <t>Радио Канал 77 Штип</t>
  </si>
  <si>
    <t>Скај Радио Скопје</t>
  </si>
  <si>
    <t>Метрополис радио</t>
  </si>
  <si>
    <t>ТРД РАДИО ЗОНА М-1</t>
  </si>
  <si>
    <t>Радио Антена 5 Скопје</t>
  </si>
  <si>
    <t>Радио ФМ Кочани</t>
  </si>
  <si>
    <t>ТРД Радио Бум дооел Куманово</t>
  </si>
  <si>
    <t>ТРД Радио Холидеј Прилеп</t>
  </si>
  <si>
    <t>ТРД Радио Роса АБ Скопје</t>
  </si>
  <si>
    <t>ТРД Сити Радио Скопје</t>
  </si>
  <si>
    <t>ТРД Клуб ФМ Скопје</t>
  </si>
  <si>
    <t>ТРД Радио Кавадарци</t>
  </si>
  <si>
    <t>БУБА МАРА Ранко ДООЕЛ Скопје</t>
  </si>
  <si>
    <t>65/2024</t>
  </si>
  <si>
    <t>054/24</t>
  </si>
  <si>
    <t>055/05/24</t>
  </si>
  <si>
    <t>226/5</t>
  </si>
  <si>
    <t>0504-2/415</t>
  </si>
  <si>
    <t>016/24</t>
  </si>
  <si>
    <t>24/24</t>
  </si>
  <si>
    <t>159/2024</t>
  </si>
  <si>
    <t>140/24</t>
  </si>
  <si>
    <t>76/24</t>
  </si>
  <si>
    <t>012/24</t>
  </si>
  <si>
    <t>0504-24/7</t>
  </si>
  <si>
    <t>0504-24/02</t>
  </si>
  <si>
    <t>281/2024</t>
  </si>
  <si>
    <t>0091/24</t>
  </si>
  <si>
    <t>76/2024</t>
  </si>
  <si>
    <t>085/24</t>
  </si>
  <si>
    <t>061/05/24</t>
  </si>
  <si>
    <t>260/5</t>
  </si>
  <si>
    <t>0504-2/450</t>
  </si>
  <si>
    <t>024/24</t>
  </si>
  <si>
    <t>27/24</t>
  </si>
  <si>
    <t>177/2024</t>
  </si>
  <si>
    <t>142/24</t>
  </si>
  <si>
    <t>77/24</t>
  </si>
  <si>
    <t>014/24</t>
  </si>
  <si>
    <t>0504-24/11</t>
  </si>
  <si>
    <t>0504-24/04</t>
  </si>
  <si>
    <t>299/2024</t>
  </si>
  <si>
    <t>0114/24</t>
  </si>
  <si>
    <t>ТРД Телевизија М Нет-ХД ДООЕЛ Штип</t>
  </si>
  <si>
    <t>ТРД ТВ Стар ДОО Штип</t>
  </si>
  <si>
    <t>ТВ МТМ ДООЕЛ Скопје</t>
  </si>
  <si>
    <t>ТРД ТВ Шења Скопје</t>
  </si>
  <si>
    <t>Алфа ТВ</t>
  </si>
  <si>
    <t>ТРД КТВ ДООЕЛ Кавадарци</t>
  </si>
  <si>
    <t>ТВ Студио Тера Битола</t>
  </si>
  <si>
    <t>Телма ДООЕЛ Скопје</t>
  </si>
  <si>
    <t>ТВ Сител ДОО Скопје</t>
  </si>
  <si>
    <t>Алсат М ДОО Скопје</t>
  </si>
  <si>
    <t>ТРД 21 - М Компани ДООЕЛ  Скопје</t>
  </si>
  <si>
    <t>24 Вести ДООЕЛ Штип</t>
  </si>
  <si>
    <t>ТРД ТЕЛЕВИЗИЈА КОЧАНИ</t>
  </si>
  <si>
    <t>Канал 5 - Скопје</t>
  </si>
  <si>
    <t>Вистел Дооел Скопје</t>
  </si>
  <si>
    <t>ТРД Протел Пробиштип</t>
  </si>
  <si>
    <t>ТВ Свет ДОО Свети Николе</t>
  </si>
  <si>
    <t>ТВ ЕДО Сарај</t>
  </si>
  <si>
    <t>ТВ Кобра Радовиш</t>
  </si>
  <si>
    <t>ТВ Плус ДОО Куманово</t>
  </si>
  <si>
    <t>ТВ М Михајло Арнаудов Охрид</t>
  </si>
  <si>
    <t>2024-00009</t>
  </si>
  <si>
    <t>047/2024</t>
  </si>
  <si>
    <t>24-360-0000006</t>
  </si>
  <si>
    <t>025/24</t>
  </si>
  <si>
    <t>0348-24</t>
  </si>
  <si>
    <t>098/24</t>
  </si>
  <si>
    <t>0102</t>
  </si>
  <si>
    <t>176/24</t>
  </si>
  <si>
    <t>414/2024</t>
  </si>
  <si>
    <t>298/24</t>
  </si>
  <si>
    <t>097/2024</t>
  </si>
  <si>
    <t>060-24</t>
  </si>
  <si>
    <t>03/2024</t>
  </si>
  <si>
    <t>00034-00/24</t>
  </si>
  <si>
    <t>23/24</t>
  </si>
  <si>
    <t>32/2024</t>
  </si>
  <si>
    <t>045/24</t>
  </si>
  <si>
    <t>031/24</t>
  </si>
  <si>
    <t>2024-00012</t>
  </si>
  <si>
    <t>055/2024</t>
  </si>
  <si>
    <t>24-360-000009</t>
  </si>
  <si>
    <t>037/24</t>
  </si>
  <si>
    <t>0402-24</t>
  </si>
  <si>
    <t>123/24</t>
  </si>
  <si>
    <t>0122</t>
  </si>
  <si>
    <t>225/24</t>
  </si>
  <si>
    <t>421/2024</t>
  </si>
  <si>
    <t>400/24</t>
  </si>
  <si>
    <t>106/2024</t>
  </si>
  <si>
    <t>065-24</t>
  </si>
  <si>
    <t>6/2024</t>
  </si>
  <si>
    <t>00038-00/24</t>
  </si>
  <si>
    <t>028/24</t>
  </si>
  <si>
    <t>31/24</t>
  </si>
  <si>
    <t>50/2024</t>
  </si>
  <si>
    <t>057/24</t>
  </si>
  <si>
    <t>039/24</t>
  </si>
  <si>
    <t>09.05.204</t>
  </si>
  <si>
    <t>Смарт Гроуп ЛТД Скопје</t>
  </si>
  <si>
    <t>ЗООМ ИН ДООЕЛ Скопје</t>
  </si>
  <si>
    <t>СпортМедиа Пресс Скопје</t>
  </si>
  <si>
    <t>Анастасов Лимитед Делчево</t>
  </si>
  <si>
    <t>Медианет ЛТД Скопје</t>
  </si>
  <si>
    <t>Максмедиа ЛТД Зелениково</t>
  </si>
  <si>
    <t>ЕМ Медиа ДОО Скопје</t>
  </si>
  <si>
    <t>Плусинфо Издаваштво скопје</t>
  </si>
  <si>
    <t>Тетово Инфо Медиа Тетово</t>
  </si>
  <si>
    <t>Кајгана Медиа ДОО Скопје</t>
  </si>
  <si>
    <t>ЕХО Медиа  Група Скопје</t>
  </si>
  <si>
    <t>ЛТ ТРЕјД Охрид ДООЕЛ</t>
  </si>
  <si>
    <t>360 Степени ДОО Скопје</t>
  </si>
  <si>
    <t>Точка Медиа ДООЕЛ Скопје</t>
  </si>
  <si>
    <t>ЛД ПРЕСС Медиа Скопје</t>
  </si>
  <si>
    <t>Џенерал Хералдинг Скопје</t>
  </si>
  <si>
    <t>Здружение Медиум Скопје</t>
  </si>
  <si>
    <t>ДМС Комуникација ДООЕЛ Скопје</t>
  </si>
  <si>
    <t>Астрал Проект ДООЕЛ Прилеп</t>
  </si>
  <si>
    <t>Колор Медиа Комуникации СК</t>
  </si>
  <si>
    <t>Здружение Интернационален форум за просперитет</t>
  </si>
  <si>
    <t>Здружение за слобода на говор и професионално известување БРИАНИОН Демир Хисар</t>
  </si>
  <si>
    <t>Фактор Портал Доо</t>
  </si>
  <si>
    <t>СДК Михајловски ДООЕЛ</t>
  </si>
  <si>
    <t>Македонски медиа сервис ДООЕЛ Штип</t>
  </si>
  <si>
    <t>Популарни книги ДОО</t>
  </si>
  <si>
    <t>Инфо политика ДООЕЛ</t>
  </si>
  <si>
    <t>НИМО- ОХРИДЊУЗ ДООЕЛ ОХРИД</t>
  </si>
  <si>
    <t>УАЗ Патриот ДООЕЛ Радовиш</t>
  </si>
  <si>
    <t>Клип Медиа ГРУП ДООЕЛ</t>
  </si>
  <si>
    <t>ПРО-Република ДООЕЛ Гостивар</t>
  </si>
  <si>
    <t>Журнал Инфо ДООЕЛ</t>
  </si>
  <si>
    <t>Коха продуцтион ДОО Скопје</t>
  </si>
  <si>
    <t>Слободен печат Доо Скопје</t>
  </si>
  <si>
    <t>ММ Медиа два Дооел Делчево</t>
  </si>
  <si>
    <t>СТ Групација Дооел Скопје</t>
  </si>
  <si>
    <t>Глас на вистината Тетово</t>
  </si>
  <si>
    <t>Онлајн медиа Доо Скопје</t>
  </si>
  <si>
    <t>ТВ Макпетрол Дооел Скопје</t>
  </si>
  <si>
    <t>Стробери гроуп Дооел Скопје</t>
  </si>
  <si>
    <t>Здружение и институт за европски развој - ИЕР Скопје</t>
  </si>
  <si>
    <t>ЈК Медиа маркетинг Дооел Струмица</t>
  </si>
  <si>
    <t>ЕФ ТРИ ДОО</t>
  </si>
  <si>
    <t>Деосол ДООЕЛ Скопје</t>
  </si>
  <si>
    <t>Прва Република Скопје</t>
  </si>
  <si>
    <t>Њу Медиа Комуникеишен</t>
  </si>
  <si>
    <t>Портал Њуз ДОО Скопје</t>
  </si>
  <si>
    <t>Експрес Медиа Груп ДООЕЛ</t>
  </si>
  <si>
    <t>Тајм-Борг ДООЕЛ Скопје</t>
  </si>
  <si>
    <t>Трендоленд ДОО Скопје</t>
  </si>
  <si>
    <t>Некст Левел Солушнс Скопје</t>
  </si>
  <si>
    <t>28/2024</t>
  </si>
  <si>
    <t>27/2024</t>
  </si>
  <si>
    <t>2024/44</t>
  </si>
  <si>
    <t>115/4/2024</t>
  </si>
  <si>
    <t>36/24</t>
  </si>
  <si>
    <t>2024-214</t>
  </si>
  <si>
    <t>103-04/2024</t>
  </si>
  <si>
    <t>12/2024</t>
  </si>
  <si>
    <t>04-04/2024</t>
  </si>
  <si>
    <t>58/2024</t>
  </si>
  <si>
    <t>0015-00/24</t>
  </si>
  <si>
    <t>00004-24</t>
  </si>
  <si>
    <t>46/24</t>
  </si>
  <si>
    <t>90/24</t>
  </si>
  <si>
    <t>150/24</t>
  </si>
  <si>
    <t>058/2024</t>
  </si>
  <si>
    <t>056/2024</t>
  </si>
  <si>
    <t>057/2024</t>
  </si>
  <si>
    <t>151/2024</t>
  </si>
  <si>
    <t>14/2024</t>
  </si>
  <si>
    <t>147/24</t>
  </si>
  <si>
    <t>20/24</t>
  </si>
  <si>
    <t>240019</t>
  </si>
  <si>
    <t>29/2024</t>
  </si>
  <si>
    <t>119/24</t>
  </si>
  <si>
    <t>06/24</t>
  </si>
  <si>
    <t>24-300-00002</t>
  </si>
  <si>
    <t>2024-095</t>
  </si>
  <si>
    <t>27/04/24</t>
  </si>
  <si>
    <t>107/2024</t>
  </si>
  <si>
    <t>0104/2024</t>
  </si>
  <si>
    <t>33/24</t>
  </si>
  <si>
    <t>295/24</t>
  </si>
  <si>
    <t>297/2024</t>
  </si>
  <si>
    <t>2024-043</t>
  </si>
  <si>
    <t>0504-2/37</t>
  </si>
  <si>
    <t>50/24</t>
  </si>
  <si>
    <t>1/2024</t>
  </si>
  <si>
    <t>2/2024</t>
  </si>
  <si>
    <t>24-310-00001</t>
  </si>
  <si>
    <t>175/24</t>
  </si>
  <si>
    <t>01/2024</t>
  </si>
  <si>
    <t>24/1602</t>
  </si>
  <si>
    <t>022/24</t>
  </si>
  <si>
    <t>33680/2024</t>
  </si>
  <si>
    <t>2413030763</t>
  </si>
  <si>
    <t>00006-24</t>
  </si>
  <si>
    <t>00005-24</t>
  </si>
  <si>
    <t>86/24</t>
  </si>
  <si>
    <t>04/24</t>
  </si>
  <si>
    <t>0347-24</t>
  </si>
  <si>
    <t>174/24</t>
  </si>
  <si>
    <t>22/2024</t>
  </si>
  <si>
    <t>01/24</t>
  </si>
  <si>
    <t>37/2024</t>
  </si>
  <si>
    <t>4-1/41</t>
  </si>
  <si>
    <t>24-0085</t>
  </si>
  <si>
    <t>0704/2024</t>
  </si>
  <si>
    <t>092/2024</t>
  </si>
  <si>
    <t>305/2024</t>
  </si>
  <si>
    <t>36/2024</t>
  </si>
  <si>
    <t>35/2024</t>
  </si>
  <si>
    <t>2024/60</t>
  </si>
  <si>
    <t>49/24</t>
  </si>
  <si>
    <t>2024-259</t>
  </si>
  <si>
    <t>131-05/2024</t>
  </si>
  <si>
    <t>17/2024</t>
  </si>
  <si>
    <t>06-04/2024</t>
  </si>
  <si>
    <t>78/2024</t>
  </si>
  <si>
    <t>0016-00/24</t>
  </si>
  <si>
    <t>48/24</t>
  </si>
  <si>
    <t>92/24</t>
  </si>
  <si>
    <t>200/24</t>
  </si>
  <si>
    <t>074/2024</t>
  </si>
  <si>
    <t>073/2024</t>
  </si>
  <si>
    <t>072/2024</t>
  </si>
  <si>
    <t>198/2024</t>
  </si>
  <si>
    <t>19/2024</t>
  </si>
  <si>
    <t>185/24</t>
  </si>
  <si>
    <t>29/24</t>
  </si>
  <si>
    <t>240024</t>
  </si>
  <si>
    <t>39/2024</t>
  </si>
  <si>
    <t>169/24</t>
  </si>
  <si>
    <t>47/24</t>
  </si>
  <si>
    <t>08/24</t>
  </si>
  <si>
    <t>24-300-00009</t>
  </si>
  <si>
    <t>2024-117</t>
  </si>
  <si>
    <t>07/05/24</t>
  </si>
  <si>
    <t>108/2024</t>
  </si>
  <si>
    <t>0205/2024</t>
  </si>
  <si>
    <t>35/24</t>
  </si>
  <si>
    <t>396/24</t>
  </si>
  <si>
    <t>381/2024</t>
  </si>
  <si>
    <t>2024-054</t>
  </si>
  <si>
    <t>0504-2-50</t>
  </si>
  <si>
    <t>3/2024</t>
  </si>
  <si>
    <t>4/2024</t>
  </si>
  <si>
    <t>065/24</t>
  </si>
  <si>
    <t>24-310-00005</t>
  </si>
  <si>
    <t>231/24</t>
  </si>
  <si>
    <t>232/24</t>
  </si>
  <si>
    <t>02/2024</t>
  </si>
  <si>
    <t>24/1615</t>
  </si>
  <si>
    <t>33709/2024</t>
  </si>
  <si>
    <t>2410300829</t>
  </si>
  <si>
    <t>00015-24</t>
  </si>
  <si>
    <t>00014-24</t>
  </si>
  <si>
    <t>00013-24</t>
  </si>
  <si>
    <t>94/24</t>
  </si>
  <si>
    <t>055/24</t>
  </si>
  <si>
    <t>0349-24</t>
  </si>
  <si>
    <t>204/24</t>
  </si>
  <si>
    <t>26/2024</t>
  </si>
  <si>
    <t>02/24</t>
  </si>
  <si>
    <t>46/2024</t>
  </si>
  <si>
    <t>4-1/49</t>
  </si>
  <si>
    <t>24-0094</t>
  </si>
  <si>
    <t>0905/2024</t>
  </si>
  <si>
    <t>105/2024</t>
  </si>
  <si>
    <t>419/2024</t>
  </si>
  <si>
    <t>Македонски телеком АД</t>
  </si>
  <si>
    <t>361251052024-4</t>
  </si>
  <si>
    <t>КАТ Продукција</t>
  </si>
  <si>
    <t>30.04.2024</t>
  </si>
  <si>
    <t>06.06.2024</t>
  </si>
  <si>
    <t>Ок Медиа</t>
  </si>
  <si>
    <t>Скрин-Медиа ДООЕЛ</t>
  </si>
  <si>
    <t>Лид Комуникејшн</t>
  </si>
  <si>
    <t xml:space="preserve">Акцент Медиа </t>
  </si>
  <si>
    <t>253/2024</t>
  </si>
  <si>
    <t>24-01234</t>
  </si>
  <si>
    <t>24-0149</t>
  </si>
  <si>
    <t>179/2024</t>
  </si>
  <si>
    <t>24-0193</t>
  </si>
  <si>
    <t>24-0226</t>
  </si>
  <si>
    <t>31.05.2024</t>
  </si>
  <si>
    <t>23.04.2024</t>
  </si>
  <si>
    <t>ФОТОМАК БИГ ПРИНТ</t>
  </si>
  <si>
    <t>0026/24</t>
  </si>
  <si>
    <t>0019/24</t>
  </si>
  <si>
    <t>Арт Медија</t>
  </si>
  <si>
    <t>Буст ДООЕЛ</t>
  </si>
  <si>
    <t>ЕНБЕСТ МЕДИА ДООЕЛ</t>
  </si>
  <si>
    <t>2024-00008</t>
  </si>
  <si>
    <t>00011-24</t>
  </si>
  <si>
    <t>14.06.2024</t>
  </si>
  <si>
    <t>20.06.2024</t>
  </si>
  <si>
    <t>Монт дооел</t>
  </si>
  <si>
    <t>0000005</t>
  </si>
  <si>
    <t>0000006</t>
  </si>
  <si>
    <t>0000007</t>
  </si>
  <si>
    <t>12.04.2024</t>
  </si>
  <si>
    <t xml:space="preserve">Робертино Саздов </t>
  </si>
  <si>
    <t>02-330/1</t>
  </si>
  <si>
    <t>Танчева Сандра</t>
  </si>
  <si>
    <t>02-163/1</t>
  </si>
  <si>
    <t>Жарко Спасовски</t>
  </si>
  <si>
    <t>02-165/1</t>
  </si>
  <si>
    <t>Ведрана Ѓорѓевиќ</t>
  </si>
  <si>
    <t>02-128/1</t>
  </si>
  <si>
    <t>Александар Тарабунов</t>
  </si>
  <si>
    <t>02-152/1</t>
  </si>
  <si>
    <t>Андријана Јаневска</t>
  </si>
  <si>
    <t>02-151/1</t>
  </si>
  <si>
    <t>Бојана Скендеровски</t>
  </si>
  <si>
    <t>02-150/1</t>
  </si>
  <si>
    <t>Владимир Блажев</t>
  </si>
  <si>
    <t>02-149/1</t>
  </si>
  <si>
    <t>Марија Спасовска</t>
  </si>
  <si>
    <t>02-148/1</t>
  </si>
  <si>
    <t>Миле Кузмановски</t>
  </si>
  <si>
    <t>02-147/1</t>
  </si>
  <si>
    <t>Мина Блажев</t>
  </si>
  <si>
    <t>02-146/1</t>
  </si>
  <si>
    <t>Науме Петрески</t>
  </si>
  <si>
    <t>02-145/1</t>
  </si>
  <si>
    <t>Огнен Здравковски</t>
  </si>
  <si>
    <t>02-144/1</t>
  </si>
  <si>
    <t>Соња Тарчуловска</t>
  </si>
  <si>
    <t>02-143/1</t>
  </si>
  <si>
    <t>Сузана Спасовска</t>
  </si>
  <si>
    <t>02-142/1</t>
  </si>
  <si>
    <t>Спасен Сиљаноски</t>
  </si>
  <si>
    <t>02-141/1</t>
  </si>
  <si>
    <t>Ламбе Алабакоски</t>
  </si>
  <si>
    <t>02-141/2</t>
  </si>
  <si>
    <t>Книгоприма консалтинг Дооел</t>
  </si>
  <si>
    <t>13.06.2024</t>
  </si>
  <si>
    <t>29.05.2024</t>
  </si>
  <si>
    <t>Моби Саунд ДООЕЛ</t>
  </si>
  <si>
    <t>Актив Продукција ДООЕЛ</t>
  </si>
  <si>
    <t>05.04.2024</t>
  </si>
  <si>
    <t>Скај Солушнс</t>
  </si>
  <si>
    <t>001/24</t>
  </si>
  <si>
    <t>ХД Принт ДООЕЛ</t>
  </si>
  <si>
    <t>00117/24</t>
  </si>
  <si>
    <t>Визард Системи</t>
  </si>
  <si>
    <t>001-7104-1235/2024</t>
  </si>
  <si>
    <t>Фул Сервис Операторс ДООЕЛ</t>
  </si>
  <si>
    <t>05/2024</t>
  </si>
  <si>
    <t>МСС-Мобилен санитарен Сервис</t>
  </si>
  <si>
    <t>24-Т04-00003</t>
  </si>
  <si>
    <t>04.04.2024</t>
  </si>
  <si>
    <t>Биг саунд</t>
  </si>
  <si>
    <t>11/2024</t>
  </si>
  <si>
    <t>Унипрес</t>
  </si>
  <si>
    <t>243/24</t>
  </si>
  <si>
    <t>219/24</t>
  </si>
  <si>
    <t>Вд медиа груп дооел</t>
  </si>
  <si>
    <t>011/2024</t>
  </si>
  <si>
    <t>ЕВН хоме</t>
  </si>
  <si>
    <t>1140674127-6</t>
  </si>
  <si>
    <t>1140674367-7</t>
  </si>
  <si>
    <t>1141076877-5</t>
  </si>
  <si>
    <t>1140890570-3</t>
  </si>
  <si>
    <t>1140674355-9</t>
  </si>
  <si>
    <t>1140674354-2</t>
  </si>
  <si>
    <t>1140889044-4</t>
  </si>
  <si>
    <t>1140889035-5</t>
  </si>
  <si>
    <t>1140889003-6</t>
  </si>
  <si>
    <t>1140889021-4</t>
  </si>
  <si>
    <t>1141078378-6</t>
  </si>
  <si>
    <t>1140890748-7</t>
  </si>
  <si>
    <t>1140890171-1</t>
  </si>
  <si>
    <t>1141481278-3</t>
  </si>
  <si>
    <t>1141289250-6</t>
  </si>
  <si>
    <t>1141078340-9</t>
  </si>
  <si>
    <t>1141472383-7</t>
  </si>
  <si>
    <t>1141077839-0</t>
  </si>
  <si>
    <t>1141482360-5</t>
  </si>
  <si>
    <t>1141973785-8</t>
  </si>
  <si>
    <t>101903196-9900092230</t>
  </si>
  <si>
    <t>101903196-9900092273</t>
  </si>
  <si>
    <t>101903196-9900092143</t>
  </si>
  <si>
    <t>101903196-9900092272</t>
  </si>
  <si>
    <t>101903196-9900092274</t>
  </si>
  <si>
    <t>101903196-9900092141</t>
  </si>
  <si>
    <t>101903196-9900092241</t>
  </si>
  <si>
    <t>101903196-9900092265</t>
  </si>
  <si>
    <t>101903196-9900092223</t>
  </si>
  <si>
    <t>101903196-9900092335</t>
  </si>
  <si>
    <t>101903196-9900092445</t>
  </si>
  <si>
    <t>101903196-9900092239</t>
  </si>
  <si>
    <t>101903196-9900092635</t>
  </si>
  <si>
    <t>101903196-9900092633</t>
  </si>
  <si>
    <t>101903196-9900092553</t>
  </si>
  <si>
    <t>101903196-9900092802</t>
  </si>
  <si>
    <t>101903196-9900092183</t>
  </si>
  <si>
    <t>101903196-9900092755</t>
  </si>
  <si>
    <t>101903196-9900092903</t>
  </si>
  <si>
    <t>101903196-9900092871</t>
  </si>
  <si>
    <t>101903196-9900092944</t>
  </si>
  <si>
    <t>11.04.2024</t>
  </si>
  <si>
    <t>22.04.2024</t>
  </si>
  <si>
    <t>1141078403-0</t>
  </si>
  <si>
    <t>Електродострибуција (про-фактура)</t>
  </si>
  <si>
    <t>Комунална такса Општина Центар</t>
  </si>
  <si>
    <t>27-2027/3</t>
  </si>
  <si>
    <t>Комунална такса Град Скопје</t>
  </si>
  <si>
    <t>29-1707/4</t>
  </si>
  <si>
    <t>Комунална такса за користење уредена јавна површина - Крива Паланка</t>
  </si>
  <si>
    <t>Комунална такса за користње на јавна површина - Куманово</t>
  </si>
  <si>
    <t>Административна такса за Општина Куманово</t>
  </si>
  <si>
    <t>Надомест за времено користење на површина - Куманово</t>
  </si>
  <si>
    <t>facebook</t>
  </si>
  <si>
    <t>15.04.2024</t>
  </si>
  <si>
    <t>Провизија</t>
  </si>
  <si>
    <t>СТБ</t>
  </si>
  <si>
    <t>Извод бр. 1</t>
  </si>
  <si>
    <t>Извод бр. 2</t>
  </si>
  <si>
    <t>Извод бр. 3</t>
  </si>
  <si>
    <t>Извод бр. 4</t>
  </si>
  <si>
    <t>Извод бр. 5</t>
  </si>
  <si>
    <t>Извод бр. 6</t>
  </si>
  <si>
    <t>Извод бр. 7</t>
  </si>
  <si>
    <t>Извод бр. 8</t>
  </si>
  <si>
    <t>Извод бр. 9</t>
  </si>
  <si>
    <t>Извод бр. 10</t>
  </si>
  <si>
    <t>Извод бр. 11</t>
  </si>
  <si>
    <t>Извод бр. 12</t>
  </si>
  <si>
    <t>Извод бр. 13</t>
  </si>
  <si>
    <t>Извод бр. 14</t>
  </si>
  <si>
    <t>Изготвување на изводи</t>
  </si>
  <si>
    <t>03.05.2024</t>
  </si>
  <si>
    <t>Водење на сметка</t>
  </si>
  <si>
    <t>Извод бр. 15</t>
  </si>
  <si>
    <t>Извод бр. 16</t>
  </si>
  <si>
    <t>Извод бр. 17</t>
  </si>
  <si>
    <t>03.06.2024</t>
  </si>
  <si>
    <t>Извод бр. 18</t>
  </si>
  <si>
    <t>Извод бр. 19</t>
  </si>
  <si>
    <t>Извод бр. 20</t>
  </si>
  <si>
    <t>11.06.2024</t>
  </si>
  <si>
    <t>Извод бр. 21</t>
  </si>
  <si>
    <t>Извод бр. 22</t>
  </si>
  <si>
    <t>19.06.2024</t>
  </si>
  <si>
    <t>Извод бр. 23</t>
  </si>
  <si>
    <t>Извод бр. 24</t>
  </si>
  <si>
    <r>
      <t>Износ</t>
    </r>
    <r>
      <rPr>
        <sz val="10"/>
        <color indexed="8"/>
        <rFont val="Calibri"/>
        <family val="2"/>
        <charset val="204"/>
        <scheme val="minor"/>
      </rPr>
      <t xml:space="preserve"> </t>
    </r>
  </si>
  <si>
    <r>
      <t>ВКУПНИ</t>
    </r>
    <r>
      <rPr>
        <b/>
        <sz val="10"/>
        <color indexed="8"/>
        <rFont val="StobiSerif Regular"/>
        <family val="3"/>
      </rPr>
      <t xml:space="preserve"> </t>
    </r>
    <r>
      <rPr>
        <sz val="10"/>
        <color indexed="8"/>
        <rFont val="StobiSerif Regular"/>
        <family val="3"/>
      </rPr>
      <t>ПРИХОДИ НА ТРАНСАКЦИСКАТА СМЕТКА ЗА ИЗБОРНА КАМПАЊА за период од  04.04 до 10. 07.2024 година  =   ( 1+3+4+5+6)</t>
    </r>
  </si>
  <si>
    <r>
      <t>ВКУПНИ</t>
    </r>
    <r>
      <rPr>
        <b/>
        <sz val="10"/>
        <color indexed="8"/>
        <rFont val="StobiSerif Regular"/>
        <family val="3"/>
      </rPr>
      <t xml:space="preserve"> </t>
    </r>
    <r>
      <rPr>
        <sz val="10"/>
        <color indexed="8"/>
        <rFont val="StobiSerif Regular"/>
        <family val="3"/>
      </rPr>
      <t xml:space="preserve">ПРИХОДИ ЗА ИЗБОРНА КАМПАЊА за период од 04.04 до 10.07.  2024  година =   (1+2+3+4+5+6+7)                                                                                                                                                                                                                                               </t>
    </r>
  </si>
  <si>
    <t>ВКУПНИ РАСХОДИ НА ТРАНСАКЦИСКАТА СМЕТКА ЗА ИЗБОРНА КАМПАЊА за период од 04.04 до 10.07.2024година = ( 9+10+11)</t>
  </si>
  <si>
    <t>ВКУПНИ РАСХОДИ ЗА ИЗБОРНА КАМПАЊА за период од 04.04 до10.07.2024година = (7+8+9+10+11+12)</t>
  </si>
  <si>
    <r>
      <t xml:space="preserve">ВКУПЕН ДОЗВОЛЕН ИЗНОС  НА ТРОШЕЊЕ ПО ЗАПИШАН ИЗБИРАЧ </t>
    </r>
    <r>
      <rPr>
        <sz val="10"/>
        <color indexed="8"/>
        <rFont val="StobiSerif Regular"/>
        <family val="3"/>
      </rPr>
      <t xml:space="preserve"> за период од 04.04 до 10.07. 2024 година  </t>
    </r>
  </si>
  <si>
    <t xml:space="preserve">ВКУПНИ ПРИХОДИ-ВКУПНИ РАСХОДИ НА ТРАНСАКЦИСКАТА СМЕТКА ЗА ИЗБОРНА КАМПАЊА за период од 04.04 до 10.07.2024 година  = (13-15)                                                                                                                          </t>
  </si>
  <si>
    <t xml:space="preserve"> ВКУПНИ ПРИХОДИ-ВКУПНИ РАСХОДИ ЗА ИЗБОРНА КАМПАЊА за период од 04.04 до 10.07.2024година =  (14-16)</t>
  </si>
  <si>
    <t>Портал Њуз доо</t>
  </si>
  <si>
    <t>157/5/2024</t>
  </si>
  <si>
    <t>05/24</t>
  </si>
  <si>
    <t>во банка</t>
  </si>
  <si>
    <t>Плоштад ВМРО бр. 1</t>
  </si>
  <si>
    <t>отстапување на дел од закупен простор за Делчево</t>
  </si>
  <si>
    <t>отстапување на дел од закупен простор за Битола</t>
  </si>
  <si>
    <t>отстапување на дел од закупен простор за Тетово</t>
  </si>
  <si>
    <t>отстапување на дел од закупен простор за Куманово</t>
  </si>
  <si>
    <t>отстапување на дел од закупен простор за Свети Николе</t>
  </si>
  <si>
    <t>отстапување на дел од закупен простор за Центар</t>
  </si>
  <si>
    <t>отстапување на дел од закупен простор за Пробиштип</t>
  </si>
  <si>
    <t>отстапување на дел од закупен простор за Радишани</t>
  </si>
  <si>
    <t>отстапување на дел од закупен простор за Кочани</t>
  </si>
  <si>
    <t>отстапување на дел од закупен простор за Јанковец</t>
  </si>
  <si>
    <t>отстапување на дел од закупен простор за Велес</t>
  </si>
  <si>
    <t>отстапување на дел од закупен простор за Гостивар</t>
  </si>
  <si>
    <t>отстапување на дел од закупен простор за Трубарево</t>
  </si>
  <si>
    <t>отстапување на дел од закупен простор за Суводол</t>
  </si>
  <si>
    <t>отстапување на дел од закупен простор за Кисела Вода</t>
  </si>
  <si>
    <t>отстапување на дел од закупен простор за Карпош</t>
  </si>
  <si>
    <t>отстапување на дел од закупен простор за Штип</t>
  </si>
  <si>
    <t>отстапување на дел од закупен простор за Прилеп</t>
  </si>
  <si>
    <t>отстапување на дел од закупен простор за Струмица</t>
  </si>
  <si>
    <t>отстапување на дел од закупен простор за Кавадарци</t>
  </si>
  <si>
    <t>отстапување на дел од закупен простор за Демир Капија</t>
  </si>
  <si>
    <t>отстапување на дел од закупен простор за Чаир</t>
  </si>
  <si>
    <t>отстапување на дел од закупен простор за Росоман</t>
  </si>
  <si>
    <t>отстапување на дел од закупен простор за Гази Баба</t>
  </si>
  <si>
    <t>отстапување на дел од закупен простор за Бутел</t>
  </si>
  <si>
    <t>отстапување на дел од закупен простор за Негорци</t>
  </si>
  <si>
    <t>отстапување на дел од  простор за Центар</t>
  </si>
  <si>
    <t>отстапување на дел од  простор за Кичево</t>
  </si>
  <si>
    <t>отстапување на дел од простор за Берово</t>
  </si>
  <si>
    <t>отстапување на дел од простор за Велес</t>
  </si>
  <si>
    <t>отстапување на дел од  простор за Кавадарци</t>
  </si>
  <si>
    <t>отстапување на дел од простор за Струмица</t>
  </si>
  <si>
    <t>отстапување на дел од  простор за Кисела Вода</t>
  </si>
  <si>
    <t>отстапување на дел од  простор за Карбинци</t>
  </si>
  <si>
    <t>отстапување на дел од  простор за Виница</t>
  </si>
  <si>
    <t>отстапување на дел од  простор за Радовиш</t>
  </si>
  <si>
    <t>отстапување на дел од  простор за Охрид</t>
  </si>
  <si>
    <t>отстапување на дел од  простор за Делчево</t>
  </si>
  <si>
    <t>отстапување на дел од  простор за Кочани</t>
  </si>
  <si>
    <t>отстапување на дел од  простор за Струга</t>
  </si>
  <si>
    <t>отстапување на дел од  простор за Дојран</t>
  </si>
  <si>
    <t>отстапување на дел од  простор за Ново Лисиче</t>
  </si>
  <si>
    <t>отстапување на дел од  простор за Лозово</t>
  </si>
  <si>
    <t>отстапување на дел од  простор за Пехчево</t>
  </si>
  <si>
    <t>отстапување на дел од  простор за Пробиштип</t>
  </si>
  <si>
    <t>отстапување на дел од  простор за Демир Хисар</t>
  </si>
  <si>
    <t>отстапување на дел од  простор за Неготино</t>
  </si>
  <si>
    <t>отстапување на дел од  простор за Петровец</t>
  </si>
  <si>
    <t>отстапување на дел од  простор за Зрновци</t>
  </si>
  <si>
    <t>отстапување на дел од  простор за Богданци</t>
  </si>
  <si>
    <t>отстапување на дел од  простор за Гевгелија</t>
  </si>
  <si>
    <t>отстапување на дел од  простор за Градско</t>
  </si>
  <si>
    <t>отстапување на дел од  простор за Македонска Каменица</t>
  </si>
  <si>
    <t>отстапување на дел од  простор за Теарце</t>
  </si>
  <si>
    <t>отстапување на дел од  простор за Новаци</t>
  </si>
  <si>
    <t>отстапување на дел од  простор за Чашка</t>
  </si>
  <si>
    <t>отстапување на дел од  простор за Ранковци</t>
  </si>
  <si>
    <t>отстапување на дел од  простор за Штип</t>
  </si>
  <si>
    <t>отстапување на дел од  простор за Демир Капија</t>
  </si>
  <si>
    <t>отстапување на дел од  простор за Гостивар</t>
  </si>
  <si>
    <t>отстапување на дел од  простор за Јегуновце</t>
  </si>
  <si>
    <t>отстапување на дел од  простор за Куманово</t>
  </si>
  <si>
    <t>отстапување на дел од  простор за Карпош</t>
  </si>
  <si>
    <t>отстапување на дел од  простор за Сопиште</t>
  </si>
  <si>
    <t>отстапување на дел од  простор за Чаир</t>
  </si>
  <si>
    <t>отстапување на дел од  простор за Ново село</t>
  </si>
  <si>
    <t>отстапување на дел од  простор за Кривогаштани</t>
  </si>
  <si>
    <t>отстапување на дел од  простор за Босилово</t>
  </si>
  <si>
    <t>отстапување на дел од  простор за Росоман</t>
  </si>
  <si>
    <t>отстапување на дел од  простор за Тетово</t>
  </si>
  <si>
    <t>отстапување на дел од  простор за Облешево</t>
  </si>
  <si>
    <t>отстапување на дел од  простор за Зелениково</t>
  </si>
  <si>
    <t>отстапување на дел од  простор за Чучер Сандево</t>
  </si>
  <si>
    <t>отстапување на дел од  простор за Кратово</t>
  </si>
  <si>
    <t>отстапување на дел од  простор за Долнени</t>
  </si>
  <si>
    <t>отстапување на дел од  простор за Крива Паланка</t>
  </si>
  <si>
    <t>отстапување на дел од  простор за Илинден</t>
  </si>
  <si>
    <t>отстапување на дел од  простор за Ѓорче Петров</t>
  </si>
  <si>
    <t>отстапување на дел од  простор за Битола</t>
  </si>
  <si>
    <t>отстапување на дел од  простор за Нагоричане</t>
  </si>
  <si>
    <t>отстапување на дел од  простор за Вевчани</t>
  </si>
  <si>
    <t>отстапување на дел од  простор за Пласница</t>
  </si>
  <si>
    <t>отстапување на дел од  простор за Брвеница</t>
  </si>
  <si>
    <t>отстапување на дел од  простор за Стојаково</t>
  </si>
  <si>
    <t>отстапување на дел од  простор за Сарај</t>
  </si>
  <si>
    <t>отстапување на дел од  простор за Оризари</t>
  </si>
  <si>
    <t>отстапување на дел од  простор за Куклиш</t>
  </si>
  <si>
    <t>отстапување на дел од  простор за Другово</t>
  </si>
  <si>
    <t>отстапување на дел од  простор за Могила</t>
  </si>
  <si>
    <t>отстапување на дел од простор за Гази Баба</t>
  </si>
  <si>
    <t>отстапување на дел од  простор за Василево</t>
  </si>
  <si>
    <t>отстапување на дел од  простор за Центар Жупа</t>
  </si>
  <si>
    <t xml:space="preserve">отстапување на дел од  простор за Ресен </t>
  </si>
  <si>
    <t>отстапување на дел од  простор за Крушево</t>
  </si>
  <si>
    <t>отстапување на дел од  простор за Македонски Брод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</si>
</sst>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</font>
    <font>
      <sz val="9"/>
      <color indexed="8"/>
      <name val="StobiSerif Regular"/>
      <family val="3"/>
    </font>
    <font>
      <sz val="10"/>
      <color indexed="8"/>
      <name val="StobiSerif Regular"/>
      <family val="3"/>
    </font>
    <font>
      <i/>
      <sz val="10"/>
      <color indexed="8"/>
      <name val="StobiSerif Regular"/>
      <family val="3"/>
    </font>
    <font>
      <b/>
      <sz val="10"/>
      <color indexed="8"/>
      <name val="StobiSerif Regular"/>
      <family val="3"/>
    </font>
    <font>
      <sz val="12"/>
      <color theme="1"/>
      <name val="Times New Roman"/>
      <family val="1"/>
    </font>
    <font>
      <sz val="8"/>
      <color theme="1"/>
      <name val="StobiSerif Regular"/>
      <family val="3"/>
    </font>
    <font>
      <sz val="9"/>
      <color theme="1"/>
      <name val="StobiSerif Regular"/>
      <family val="3"/>
    </font>
    <font>
      <sz val="9"/>
      <color rgb="FF000000"/>
      <name val="StobiSerif Regular"/>
      <family val="3"/>
    </font>
    <font>
      <sz val="10"/>
      <color rgb="FF000000"/>
      <name val="StobiSerif Regular"/>
      <family val="3"/>
    </font>
    <font>
      <sz val="10"/>
      <color theme="1"/>
      <name val="StobiSerif Regular"/>
      <family val="3"/>
    </font>
    <font>
      <i/>
      <sz val="10"/>
      <color rgb="FF000000"/>
      <name val="StobiSerif Regular"/>
      <family val="3"/>
    </font>
    <font>
      <sz val="11"/>
      <color theme="1"/>
      <name val="StobiSerif Regular"/>
      <family val="3"/>
    </font>
    <font>
      <sz val="10"/>
      <color theme="1"/>
      <name val="StobiSerif Regular"/>
      <family val="3"/>
    </font>
    <font>
      <sz val="10"/>
      <color theme="1"/>
      <name val="Calibri"/>
      <family val="2"/>
      <scheme val="minor"/>
    </font>
    <font>
      <sz val="11"/>
      <color theme="1"/>
      <name val="StobiSerif Regular"/>
      <family val="3"/>
    </font>
    <font>
      <sz val="10"/>
      <color rgb="FF000000"/>
      <name val="StobiSerif Regular"/>
      <family val="3"/>
    </font>
    <font>
      <sz val="10"/>
      <color rgb="FF000000"/>
      <name val="StobiSerif Regular"/>
    </font>
    <font>
      <sz val="10"/>
      <color theme="1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color theme="1" tint="4.9989318521683403E-2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2" fillId="0" borderId="0" applyNumberFormat="0" applyFill="0" applyBorder="0" applyAlignment="0" applyProtection="0">
      <alignment vertical="top"/>
      <protection locked="0"/>
    </xf>
  </cellStyleXfs>
  <cellXfs count="364">
    <xf numFmtId="0" fontId="0" fillId="0" borderId="0" xfId="0"/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14" xfId="0" applyFont="1" applyBorder="1" applyAlignment="1">
      <alignment vertical="center" wrapText="1"/>
    </xf>
    <xf numFmtId="0" fontId="10" fillId="0" borderId="15" xfId="0" applyFont="1" applyBorder="1" applyAlignment="1">
      <alignment vertical="center" wrapText="1"/>
    </xf>
    <xf numFmtId="0" fontId="10" fillId="0" borderId="16" xfId="0" applyFont="1" applyBorder="1" applyAlignment="1">
      <alignment vertical="center" wrapText="1"/>
    </xf>
    <xf numFmtId="0" fontId="10" fillId="0" borderId="17" xfId="0" applyFont="1" applyBorder="1" applyAlignment="1">
      <alignment vertical="center" wrapText="1"/>
    </xf>
    <xf numFmtId="0" fontId="10" fillId="0" borderId="18" xfId="0" applyFont="1" applyBorder="1" applyAlignment="1">
      <alignment vertical="center" wrapText="1"/>
    </xf>
    <xf numFmtId="0" fontId="10" fillId="0" borderId="19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4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17" xfId="0" quotePrefix="1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17" xfId="0" applyFont="1" applyBorder="1" applyAlignment="1">
      <alignment vertical="center" wrapText="1"/>
    </xf>
    <xf numFmtId="0" fontId="13" fillId="0" borderId="22" xfId="0" applyFont="1" applyBorder="1" applyAlignment="1">
      <alignment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3" fillId="0" borderId="32" xfId="0" applyFont="1" applyBorder="1" applyAlignment="1">
      <alignment vertical="center" wrapText="1"/>
    </xf>
    <xf numFmtId="0" fontId="12" fillId="0" borderId="30" xfId="0" quotePrefix="1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right" vertical="center" wrapText="1"/>
    </xf>
    <xf numFmtId="0" fontId="13" fillId="0" borderId="14" xfId="0" applyFont="1" applyBorder="1" applyAlignment="1">
      <alignment vertical="center" wrapText="1"/>
    </xf>
    <xf numFmtId="0" fontId="12" fillId="0" borderId="17" xfId="0" applyFont="1" applyBorder="1" applyAlignment="1">
      <alignment vertical="center" wrapText="1"/>
    </xf>
    <xf numFmtId="0" fontId="13" fillId="0" borderId="21" xfId="0" applyFont="1" applyBorder="1" applyAlignment="1">
      <alignment vertical="center" wrapText="1"/>
    </xf>
    <xf numFmtId="0" fontId="13" fillId="0" borderId="17" xfId="0" quotePrefix="1" applyFont="1" applyBorder="1" applyAlignment="1">
      <alignment horizontal="left" vertical="center" wrapText="1"/>
    </xf>
    <xf numFmtId="0" fontId="12" fillId="0" borderId="3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left" vertical="center" wrapText="1"/>
    </xf>
    <xf numFmtId="0" fontId="13" fillId="0" borderId="25" xfId="0" applyFont="1" applyBorder="1" applyAlignment="1">
      <alignment vertical="center" wrapText="1"/>
    </xf>
    <xf numFmtId="0" fontId="13" fillId="0" borderId="26" xfId="0" applyFont="1" applyBorder="1" applyAlignment="1">
      <alignment vertical="center" wrapText="1"/>
    </xf>
    <xf numFmtId="0" fontId="13" fillId="0" borderId="21" xfId="0" applyFont="1" applyBorder="1" applyAlignment="1">
      <alignment horizontal="left" vertical="center" wrapText="1"/>
    </xf>
    <xf numFmtId="0" fontId="12" fillId="0" borderId="15" xfId="0" applyFont="1" applyBorder="1" applyAlignment="1">
      <alignment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5" xfId="0" applyFont="1" applyBorder="1" applyAlignment="1">
      <alignment vertical="center" wrapText="1"/>
    </xf>
    <xf numFmtId="0" fontId="13" fillId="0" borderId="30" xfId="0" applyFont="1" applyBorder="1" applyAlignment="1">
      <alignment horizontal="center" vertical="center" wrapText="1"/>
    </xf>
    <xf numFmtId="0" fontId="12" fillId="0" borderId="17" xfId="0" quotePrefix="1" applyFont="1" applyBorder="1" applyAlignment="1">
      <alignment horizontal="center" vertical="center" wrapText="1"/>
    </xf>
    <xf numFmtId="0" fontId="12" fillId="0" borderId="17" xfId="0" applyFont="1" applyBorder="1" applyAlignment="1">
      <alignment horizontal="justify" vertical="center" wrapText="1"/>
    </xf>
    <xf numFmtId="0" fontId="13" fillId="0" borderId="0" xfId="0" applyFont="1" applyAlignment="1">
      <alignment vertical="center" wrapText="1"/>
    </xf>
    <xf numFmtId="0" fontId="13" fillId="0" borderId="17" xfId="0" applyFont="1" applyBorder="1" applyAlignment="1">
      <alignment horizontal="right" vertical="center" wrapText="1"/>
    </xf>
    <xf numFmtId="0" fontId="12" fillId="0" borderId="17" xfId="0" applyFont="1" applyBorder="1" applyAlignment="1">
      <alignment horizontal="right" vertical="center" wrapText="1"/>
    </xf>
    <xf numFmtId="0" fontId="14" fillId="0" borderId="17" xfId="0" applyFont="1" applyBorder="1" applyAlignment="1">
      <alignment vertical="center" wrapText="1"/>
    </xf>
    <xf numFmtId="0" fontId="12" fillId="0" borderId="14" xfId="0" applyFont="1" applyBorder="1" applyAlignment="1">
      <alignment vertical="center" wrapText="1"/>
    </xf>
    <xf numFmtId="0" fontId="13" fillId="0" borderId="17" xfId="0" quotePrefix="1" applyFont="1" applyBorder="1" applyAlignment="1">
      <alignment horizontal="center" vertical="center" wrapText="1"/>
    </xf>
    <xf numFmtId="0" fontId="12" fillId="0" borderId="15" xfId="0" applyFont="1" applyBorder="1" applyAlignment="1">
      <alignment horizontal="justify" vertical="center" wrapText="1"/>
    </xf>
    <xf numFmtId="0" fontId="12" fillId="0" borderId="15" xfId="0" applyFont="1" applyBorder="1" applyAlignment="1">
      <alignment horizontal="right" vertical="center" wrapText="1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center" wrapText="1"/>
    </xf>
    <xf numFmtId="0" fontId="16" fillId="0" borderId="8" xfId="0" applyFont="1" applyBorder="1" applyAlignment="1">
      <alignment wrapText="1"/>
    </xf>
    <xf numFmtId="0" fontId="16" fillId="0" borderId="8" xfId="0" applyFont="1" applyBorder="1" applyAlignment="1">
      <alignment horizontal="left" wrapText="1"/>
    </xf>
    <xf numFmtId="0" fontId="16" fillId="0" borderId="8" xfId="0" applyFont="1" applyBorder="1" applyAlignment="1">
      <alignment horizontal="center" wrapText="1"/>
    </xf>
    <xf numFmtId="14" fontId="16" fillId="0" borderId="0" xfId="0" applyNumberFormat="1" applyFont="1" applyAlignment="1">
      <alignment horizontal="center" wrapText="1"/>
    </xf>
    <xf numFmtId="0" fontId="16" fillId="0" borderId="0" xfId="0" applyFont="1"/>
    <xf numFmtId="0" fontId="16" fillId="0" borderId="0" xfId="0" quotePrefix="1" applyFont="1" applyAlignment="1">
      <alignment horizontal="left"/>
    </xf>
    <xf numFmtId="0" fontId="13" fillId="0" borderId="3" xfId="0" applyFont="1" applyBorder="1" applyAlignment="1">
      <alignment vertical="center" wrapText="1"/>
    </xf>
    <xf numFmtId="0" fontId="12" fillId="0" borderId="25" xfId="0" applyFont="1" applyBorder="1" applyAlignment="1">
      <alignment vertical="center" wrapText="1"/>
    </xf>
    <xf numFmtId="0" fontId="13" fillId="0" borderId="11" xfId="0" applyFont="1" applyBorder="1" applyAlignment="1">
      <alignment horizontal="right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left" wrapText="1"/>
    </xf>
    <xf numFmtId="0" fontId="13" fillId="0" borderId="23" xfId="0" applyFont="1" applyBorder="1" applyAlignment="1">
      <alignment vertical="center" wrapText="1"/>
    </xf>
    <xf numFmtId="0" fontId="16" fillId="0" borderId="6" xfId="0" applyFont="1" applyBorder="1" applyAlignment="1">
      <alignment horizontal="right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43" xfId="0" applyFont="1" applyBorder="1" applyAlignment="1">
      <alignment horizontal="center" vertical="center" wrapText="1"/>
    </xf>
    <xf numFmtId="0" fontId="16" fillId="0" borderId="43" xfId="0" applyFont="1" applyBorder="1" applyAlignment="1">
      <alignment horizontal="right" vertical="center" wrapText="1"/>
    </xf>
    <xf numFmtId="0" fontId="0" fillId="0" borderId="2" xfId="0" applyBorder="1"/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right" vertical="center" wrapText="1"/>
    </xf>
    <xf numFmtId="0" fontId="16" fillId="0" borderId="7" xfId="0" applyFont="1" applyBorder="1" applyAlignment="1">
      <alignment horizontal="center" vertical="center" wrapText="1"/>
    </xf>
    <xf numFmtId="3" fontId="13" fillId="0" borderId="7" xfId="0" applyNumberFormat="1" applyFont="1" applyBorder="1" applyAlignment="1">
      <alignment horizontal="center" vertical="center" wrapText="1"/>
    </xf>
    <xf numFmtId="3" fontId="16" fillId="0" borderId="2" xfId="0" applyNumberFormat="1" applyFont="1" applyBorder="1" applyAlignment="1">
      <alignment horizontal="center" vertical="center" wrapText="1"/>
    </xf>
    <xf numFmtId="49" fontId="13" fillId="0" borderId="7" xfId="0" applyNumberFormat="1" applyFont="1" applyBorder="1" applyAlignment="1">
      <alignment horizontal="center" vertical="center" wrapText="1"/>
    </xf>
    <xf numFmtId="49" fontId="16" fillId="0" borderId="2" xfId="0" applyNumberFormat="1" applyFont="1" applyBorder="1" applyAlignment="1">
      <alignment horizontal="right" vertical="center" wrapText="1"/>
    </xf>
    <xf numFmtId="49" fontId="16" fillId="0" borderId="7" xfId="0" applyNumberFormat="1" applyFont="1" applyBorder="1" applyAlignment="1">
      <alignment horizontal="center" vertical="center" wrapText="1"/>
    </xf>
    <xf numFmtId="3" fontId="13" fillId="0" borderId="7" xfId="0" applyNumberFormat="1" applyFont="1" applyBorder="1" applyAlignment="1">
      <alignment horizontal="right" vertical="center" wrapText="1"/>
    </xf>
    <xf numFmtId="49" fontId="13" fillId="0" borderId="8" xfId="0" applyNumberFormat="1" applyFont="1" applyBorder="1" applyAlignment="1">
      <alignment horizontal="center" wrapText="1"/>
    </xf>
    <xf numFmtId="3" fontId="0" fillId="0" borderId="2" xfId="0" applyNumberFormat="1" applyBorder="1"/>
    <xf numFmtId="3" fontId="13" fillId="0" borderId="22" xfId="0" applyNumberFormat="1" applyFont="1" applyBorder="1" applyAlignment="1">
      <alignment vertical="center" wrapText="1"/>
    </xf>
    <xf numFmtId="0" fontId="20" fillId="0" borderId="17" xfId="0" applyFont="1" applyBorder="1" applyAlignment="1">
      <alignment vertical="center" wrapText="1"/>
    </xf>
    <xf numFmtId="0" fontId="16" fillId="0" borderId="0" xfId="0" applyFont="1" applyAlignment="1">
      <alignment horizontal="left"/>
    </xf>
    <xf numFmtId="0" fontId="13" fillId="0" borderId="54" xfId="0" applyFont="1" applyBorder="1" applyAlignment="1">
      <alignment horizontal="center" vertical="center" wrapText="1"/>
    </xf>
    <xf numFmtId="0" fontId="13" fillId="0" borderId="55" xfId="0" applyFont="1" applyBorder="1" applyAlignment="1">
      <alignment horizontal="center" vertical="center" wrapText="1"/>
    </xf>
    <xf numFmtId="0" fontId="13" fillId="0" borderId="53" xfId="0" applyFont="1" applyBorder="1" applyAlignment="1">
      <alignment horizontal="center" vertical="center" wrapText="1"/>
    </xf>
    <xf numFmtId="0" fontId="0" fillId="0" borderId="53" xfId="0" applyBorder="1"/>
    <xf numFmtId="3" fontId="0" fillId="0" borderId="53" xfId="0" applyNumberFormat="1" applyBorder="1"/>
    <xf numFmtId="3" fontId="21" fillId="0" borderId="53" xfId="0" applyNumberFormat="1" applyFont="1" applyBorder="1"/>
    <xf numFmtId="49" fontId="0" fillId="0" borderId="53" xfId="0" applyNumberFormat="1" applyBorder="1" applyAlignment="1">
      <alignment horizontal="center"/>
    </xf>
    <xf numFmtId="49" fontId="0" fillId="0" borderId="0" xfId="0" applyNumberFormat="1"/>
    <xf numFmtId="49" fontId="13" fillId="0" borderId="55" xfId="0" applyNumberFormat="1" applyFont="1" applyBorder="1" applyAlignment="1">
      <alignment horizontal="center" vertical="center" wrapText="1"/>
    </xf>
    <xf numFmtId="0" fontId="13" fillId="0" borderId="8" xfId="0" applyFont="1" applyBorder="1"/>
    <xf numFmtId="0" fontId="13" fillId="0" borderId="0" xfId="0" applyFont="1"/>
    <xf numFmtId="49" fontId="16" fillId="0" borderId="0" xfId="0" applyNumberFormat="1" applyFont="1"/>
    <xf numFmtId="0" fontId="0" fillId="0" borderId="56" xfId="0" applyBorder="1"/>
    <xf numFmtId="0" fontId="0" fillId="0" borderId="9" xfId="0" applyBorder="1"/>
    <xf numFmtId="0" fontId="0" fillId="0" borderId="57" xfId="0" applyBorder="1"/>
    <xf numFmtId="49" fontId="0" fillId="0" borderId="53" xfId="0" applyNumberFormat="1" applyBorder="1"/>
    <xf numFmtId="14" fontId="13" fillId="0" borderId="9" xfId="0" applyNumberFormat="1" applyFont="1" applyBorder="1"/>
    <xf numFmtId="49" fontId="0" fillId="0" borderId="9" xfId="0" applyNumberFormat="1" applyBorder="1"/>
    <xf numFmtId="3" fontId="0" fillId="0" borderId="56" xfId="0" applyNumberFormat="1" applyBorder="1"/>
    <xf numFmtId="0" fontId="0" fillId="0" borderId="58" xfId="0" applyBorder="1"/>
    <xf numFmtId="0" fontId="13" fillId="0" borderId="59" xfId="0" applyFont="1" applyBorder="1" applyAlignment="1">
      <alignment vertical="center" wrapText="1"/>
    </xf>
    <xf numFmtId="0" fontId="13" fillId="0" borderId="53" xfId="0" applyFont="1" applyBorder="1" applyAlignment="1">
      <alignment vertical="center" wrapText="1"/>
    </xf>
    <xf numFmtId="49" fontId="0" fillId="0" borderId="0" xfId="0" applyNumberFormat="1" applyAlignment="1">
      <alignment horizontal="center"/>
    </xf>
    <xf numFmtId="3" fontId="0" fillId="0" borderId="0" xfId="0" applyNumberFormat="1"/>
    <xf numFmtId="0" fontId="25" fillId="0" borderId="0" xfId="0" applyFont="1"/>
    <xf numFmtId="49" fontId="0" fillId="0" borderId="53" xfId="0" applyNumberFormat="1" applyBorder="1" applyAlignment="1">
      <alignment horizontal="center" vertical="center"/>
    </xf>
    <xf numFmtId="3" fontId="13" fillId="0" borderId="17" xfId="0" applyNumberFormat="1" applyFont="1" applyBorder="1" applyAlignment="1">
      <alignment horizontal="center" vertical="center" wrapText="1"/>
    </xf>
    <xf numFmtId="3" fontId="13" fillId="0" borderId="17" xfId="0" applyNumberFormat="1" applyFont="1" applyBorder="1" applyAlignment="1">
      <alignment vertical="center" wrapText="1"/>
    </xf>
    <xf numFmtId="14" fontId="13" fillId="0" borderId="17" xfId="0" applyNumberFormat="1" applyFont="1" applyBorder="1" applyAlignment="1">
      <alignment horizontal="center" vertical="center" wrapText="1"/>
    </xf>
    <xf numFmtId="0" fontId="2" fillId="0" borderId="53" xfId="0" applyFont="1" applyBorder="1"/>
    <xf numFmtId="3" fontId="2" fillId="0" borderId="53" xfId="0" applyNumberFormat="1" applyFont="1" applyBorder="1"/>
    <xf numFmtId="0" fontId="2" fillId="0" borderId="58" xfId="0" applyFont="1" applyBorder="1"/>
    <xf numFmtId="49" fontId="0" fillId="0" borderId="58" xfId="0" applyNumberFormat="1" applyBorder="1" applyAlignment="1">
      <alignment horizontal="center"/>
    </xf>
    <xf numFmtId="3" fontId="0" fillId="0" borderId="58" xfId="0" applyNumberFormat="1" applyBorder="1"/>
    <xf numFmtId="3" fontId="13" fillId="0" borderId="53" xfId="0" applyNumberFormat="1" applyFont="1" applyBorder="1" applyAlignment="1">
      <alignment vertical="center" wrapText="1"/>
    </xf>
    <xf numFmtId="0" fontId="13" fillId="0" borderId="20" xfId="0" applyFont="1" applyBorder="1" applyAlignment="1">
      <alignment vertical="center" wrapText="1"/>
    </xf>
    <xf numFmtId="0" fontId="13" fillId="0" borderId="53" xfId="0" quotePrefix="1" applyFont="1" applyBorder="1" applyAlignment="1">
      <alignment horizontal="left" vertical="center" wrapText="1"/>
    </xf>
    <xf numFmtId="49" fontId="13" fillId="0" borderId="17" xfId="0" applyNumberFormat="1" applyFont="1" applyBorder="1" applyAlignment="1">
      <alignment horizontal="center" vertical="center" wrapText="1"/>
    </xf>
    <xf numFmtId="3" fontId="13" fillId="0" borderId="32" xfId="0" applyNumberFormat="1" applyFont="1" applyBorder="1" applyAlignment="1">
      <alignment vertical="center" wrapText="1"/>
    </xf>
    <xf numFmtId="0" fontId="2" fillId="0" borderId="53" xfId="0" applyFont="1" applyBorder="1" applyAlignment="1">
      <alignment wrapText="1"/>
    </xf>
    <xf numFmtId="0" fontId="13" fillId="0" borderId="32" xfId="0" applyFont="1" applyBorder="1" applyAlignment="1">
      <alignment horizontal="center" vertical="center" wrapText="1"/>
    </xf>
    <xf numFmtId="3" fontId="2" fillId="0" borderId="62" xfId="0" applyNumberFormat="1" applyFont="1" applyBorder="1"/>
    <xf numFmtId="0" fontId="2" fillId="0" borderId="63" xfId="0" applyFont="1" applyBorder="1"/>
    <xf numFmtId="0" fontId="2" fillId="0" borderId="56" xfId="0" applyFont="1" applyBorder="1"/>
    <xf numFmtId="0" fontId="13" fillId="0" borderId="62" xfId="0" applyFont="1" applyBorder="1" applyAlignment="1">
      <alignment vertical="center" wrapText="1"/>
    </xf>
    <xf numFmtId="49" fontId="2" fillId="0" borderId="53" xfId="0" applyNumberFormat="1" applyFont="1" applyBorder="1" applyAlignment="1">
      <alignment horizontal="center" vertical="center"/>
    </xf>
    <xf numFmtId="3" fontId="13" fillId="0" borderId="17" xfId="0" applyNumberFormat="1" applyFont="1" applyBorder="1" applyAlignment="1">
      <alignment horizontal="right" vertical="center" wrapText="1"/>
    </xf>
    <xf numFmtId="0" fontId="27" fillId="0" borderId="53" xfId="0" applyFont="1" applyBorder="1"/>
    <xf numFmtId="0" fontId="1" fillId="0" borderId="53" xfId="0" applyFont="1" applyBorder="1"/>
    <xf numFmtId="0" fontId="1" fillId="0" borderId="53" xfId="0" applyFont="1" applyBorder="1" applyAlignment="1">
      <alignment wrapText="1"/>
    </xf>
    <xf numFmtId="49" fontId="28" fillId="0" borderId="17" xfId="0" applyNumberFormat="1" applyFont="1" applyBorder="1" applyAlignment="1">
      <alignment horizontal="center" vertical="center" wrapText="1"/>
    </xf>
    <xf numFmtId="0" fontId="29" fillId="0" borderId="17" xfId="0" applyFont="1" applyBorder="1" applyAlignment="1">
      <alignment vertical="center" wrapText="1"/>
    </xf>
    <xf numFmtId="0" fontId="28" fillId="0" borderId="17" xfId="0" applyFont="1" applyBorder="1" applyAlignment="1">
      <alignment vertical="center" wrapText="1"/>
    </xf>
    <xf numFmtId="0" fontId="28" fillId="0" borderId="22" xfId="0" applyFont="1" applyBorder="1" applyAlignment="1">
      <alignment vertical="center" wrapText="1"/>
    </xf>
    <xf numFmtId="3" fontId="28" fillId="0" borderId="17" xfId="0" applyNumberFormat="1" applyFont="1" applyBorder="1" applyAlignment="1">
      <alignment vertical="center" wrapText="1"/>
    </xf>
    <xf numFmtId="3" fontId="28" fillId="0" borderId="22" xfId="0" applyNumberFormat="1" applyFont="1" applyBorder="1" applyAlignment="1">
      <alignment vertical="center" wrapText="1"/>
    </xf>
    <xf numFmtId="3" fontId="28" fillId="0" borderId="32" xfId="0" applyNumberFormat="1" applyFont="1" applyBorder="1" applyAlignment="1">
      <alignment vertical="center" wrapText="1"/>
    </xf>
    <xf numFmtId="0" fontId="28" fillId="0" borderId="17" xfId="0" applyFont="1" applyBorder="1" applyAlignment="1">
      <alignment horizontal="center" vertical="center" wrapText="1"/>
    </xf>
    <xf numFmtId="3" fontId="28" fillId="0" borderId="53" xfId="0" applyNumberFormat="1" applyFont="1" applyBorder="1" applyAlignment="1">
      <alignment vertical="center" wrapText="1"/>
    </xf>
    <xf numFmtId="0" fontId="28" fillId="0" borderId="32" xfId="0" applyFont="1" applyBorder="1" applyAlignment="1">
      <alignment vertical="center" wrapText="1"/>
    </xf>
    <xf numFmtId="0" fontId="1" fillId="0" borderId="0" xfId="0" applyFont="1"/>
    <xf numFmtId="3" fontId="1" fillId="0" borderId="0" xfId="0" applyNumberFormat="1" applyFont="1"/>
    <xf numFmtId="14" fontId="28" fillId="0" borderId="17" xfId="0" applyNumberFormat="1" applyFont="1" applyBorder="1" applyAlignment="1">
      <alignment vertical="center" wrapText="1"/>
    </xf>
    <xf numFmtId="49" fontId="28" fillId="0" borderId="14" xfId="0" applyNumberFormat="1" applyFont="1" applyBorder="1" applyAlignment="1">
      <alignment horizontal="center" vertical="center" wrapText="1"/>
    </xf>
    <xf numFmtId="49" fontId="28" fillId="0" borderId="0" xfId="0" applyNumberFormat="1" applyFont="1" applyAlignment="1">
      <alignment horizontal="center" vertical="center" wrapText="1"/>
    </xf>
    <xf numFmtId="49" fontId="28" fillId="0" borderId="53" xfId="0" applyNumberFormat="1" applyFont="1" applyBorder="1" applyAlignment="1">
      <alignment horizontal="center" vertical="center" wrapText="1"/>
    </xf>
    <xf numFmtId="3" fontId="28" fillId="0" borderId="24" xfId="0" applyNumberFormat="1" applyFont="1" applyBorder="1" applyAlignment="1">
      <alignment vertical="center" wrapText="1"/>
    </xf>
    <xf numFmtId="3" fontId="12" fillId="0" borderId="20" xfId="0" quotePrefix="1" applyNumberFormat="1" applyFont="1" applyBorder="1" applyAlignment="1">
      <alignment horizontal="center" vertical="center" wrapText="1"/>
    </xf>
    <xf numFmtId="3" fontId="12" fillId="0" borderId="21" xfId="0" applyNumberFormat="1" applyFont="1" applyBorder="1" applyAlignment="1">
      <alignment horizontal="center" vertical="center" wrapText="1"/>
    </xf>
    <xf numFmtId="3" fontId="12" fillId="0" borderId="21" xfId="0" quotePrefix="1" applyNumberFormat="1" applyFont="1" applyBorder="1" applyAlignment="1">
      <alignment horizontal="center" vertical="center" wrapText="1"/>
    </xf>
    <xf numFmtId="3" fontId="12" fillId="0" borderId="25" xfId="0" applyNumberFormat="1" applyFont="1" applyBorder="1" applyAlignment="1">
      <alignment horizontal="center" vertical="center" wrapText="1"/>
    </xf>
    <xf numFmtId="3" fontId="12" fillId="0" borderId="26" xfId="0" applyNumberFormat="1" applyFont="1" applyBorder="1" applyAlignment="1">
      <alignment horizontal="center" vertical="center" wrapText="1"/>
    </xf>
    <xf numFmtId="0" fontId="29" fillId="0" borderId="30" xfId="0" applyFont="1" applyBorder="1" applyAlignment="1">
      <alignment horizontal="center" vertical="center" wrapText="1"/>
    </xf>
    <xf numFmtId="0" fontId="29" fillId="0" borderId="22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/>
    </xf>
    <xf numFmtId="0" fontId="28" fillId="0" borderId="10" xfId="0" applyFont="1" applyBorder="1" applyAlignment="1">
      <alignment horizontal="center"/>
    </xf>
    <xf numFmtId="0" fontId="28" fillId="0" borderId="0" xfId="0" applyFont="1" applyAlignment="1">
      <alignment horizontal="center"/>
    </xf>
    <xf numFmtId="3" fontId="21" fillId="0" borderId="65" xfId="0" applyNumberFormat="1" applyFont="1" applyBorder="1"/>
    <xf numFmtId="3" fontId="0" fillId="0" borderId="62" xfId="0" applyNumberFormat="1" applyBorder="1"/>
    <xf numFmtId="0" fontId="12" fillId="0" borderId="14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53" xfId="0" applyFont="1" applyBorder="1" applyAlignment="1">
      <alignment horizontal="center" vertical="center" wrapText="1"/>
    </xf>
    <xf numFmtId="14" fontId="12" fillId="0" borderId="53" xfId="0" applyNumberFormat="1" applyFont="1" applyBorder="1" applyAlignment="1">
      <alignment horizontal="center" vertical="center" wrapText="1"/>
    </xf>
    <xf numFmtId="49" fontId="10" fillId="0" borderId="17" xfId="0" applyNumberFormat="1" applyFont="1" applyBorder="1" applyAlignment="1">
      <alignment horizontal="center" vertical="center" wrapText="1"/>
    </xf>
    <xf numFmtId="0" fontId="10" fillId="0" borderId="17" xfId="0" quotePrefix="1" applyFont="1" applyBorder="1" applyAlignment="1">
      <alignment horizontal="center" vertical="center" wrapText="1"/>
    </xf>
    <xf numFmtId="49" fontId="11" fillId="0" borderId="17" xfId="0" applyNumberFormat="1" applyFont="1" applyBorder="1" applyAlignment="1">
      <alignment horizontal="center" vertical="center" wrapText="1"/>
    </xf>
    <xf numFmtId="49" fontId="0" fillId="0" borderId="53" xfId="0" applyNumberFormat="1" applyBorder="1" applyAlignment="1">
      <alignment wrapText="1"/>
    </xf>
    <xf numFmtId="0" fontId="10" fillId="0" borderId="53" xfId="0" applyFont="1" applyBorder="1" applyAlignment="1">
      <alignment vertical="center" wrapText="1"/>
    </xf>
    <xf numFmtId="0" fontId="10" fillId="0" borderId="23" xfId="0" applyFont="1" applyBorder="1" applyAlignment="1">
      <alignment vertical="center" wrapText="1"/>
    </xf>
    <xf numFmtId="0" fontId="10" fillId="0" borderId="56" xfId="0" applyFont="1" applyBorder="1" applyAlignment="1">
      <alignment vertical="center" wrapText="1"/>
    </xf>
    <xf numFmtId="0" fontId="10" fillId="0" borderId="62" xfId="0" applyFont="1" applyBorder="1" applyAlignment="1">
      <alignment vertical="center" wrapText="1"/>
    </xf>
    <xf numFmtId="49" fontId="9" fillId="0" borderId="0" xfId="0" applyNumberFormat="1" applyFont="1" applyAlignment="1">
      <alignment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29" xfId="0" quotePrefix="1" applyFont="1" applyBorder="1" applyAlignment="1">
      <alignment horizontal="center" vertical="center" wrapText="1"/>
    </xf>
    <xf numFmtId="0" fontId="0" fillId="0" borderId="53" xfId="0" applyBorder="1" applyAlignment="1">
      <alignment vertical="center" wrapText="1"/>
    </xf>
    <xf numFmtId="14" fontId="0" fillId="0" borderId="53" xfId="0" applyNumberFormat="1" applyBorder="1"/>
    <xf numFmtId="0" fontId="13" fillId="0" borderId="14" xfId="0" quotePrefix="1" applyFont="1" applyBorder="1" applyAlignment="1">
      <alignment horizontal="left" vertical="center" wrapText="1"/>
    </xf>
    <xf numFmtId="3" fontId="13" fillId="0" borderId="21" xfId="0" applyNumberFormat="1" applyFont="1" applyBorder="1" applyAlignment="1">
      <alignment vertical="center" wrapText="1"/>
    </xf>
    <xf numFmtId="3" fontId="13" fillId="0" borderId="26" xfId="0" applyNumberFormat="1" applyFont="1" applyBorder="1" applyAlignment="1">
      <alignment vertical="center" wrapText="1"/>
    </xf>
    <xf numFmtId="0" fontId="0" fillId="0" borderId="53" xfId="0" applyBorder="1" applyAlignment="1">
      <alignment horizontal="center"/>
    </xf>
    <xf numFmtId="14" fontId="0" fillId="0" borderId="53" xfId="0" applyNumberFormat="1" applyBorder="1" applyAlignment="1">
      <alignment horizontal="center"/>
    </xf>
    <xf numFmtId="3" fontId="0" fillId="0" borderId="53" xfId="0" applyNumberFormat="1" applyBorder="1" applyAlignment="1">
      <alignment horizontal="right"/>
    </xf>
    <xf numFmtId="0" fontId="0" fillId="0" borderId="53" xfId="0" applyBorder="1" applyAlignment="1">
      <alignment horizontal="left" vertical="center" wrapText="1"/>
    </xf>
    <xf numFmtId="0" fontId="23" fillId="0" borderId="53" xfId="0" applyFont="1" applyBorder="1" applyAlignment="1">
      <alignment vertical="center" wrapText="1"/>
    </xf>
    <xf numFmtId="49" fontId="0" fillId="0" borderId="53" xfId="0" applyNumberFormat="1" applyBorder="1" applyAlignment="1">
      <alignment vertical="center"/>
    </xf>
    <xf numFmtId="0" fontId="13" fillId="0" borderId="39" xfId="0" quotePrefix="1" applyFont="1" applyBorder="1" applyAlignment="1">
      <alignment horizontal="left" vertical="center" wrapText="1"/>
    </xf>
    <xf numFmtId="0" fontId="13" fillId="0" borderId="60" xfId="0" applyFont="1" applyBorder="1" applyAlignment="1">
      <alignment vertical="center" wrapText="1"/>
    </xf>
    <xf numFmtId="0" fontId="13" fillId="0" borderId="61" xfId="0" applyFont="1" applyBorder="1" applyAlignment="1">
      <alignment vertical="center" wrapText="1"/>
    </xf>
    <xf numFmtId="49" fontId="0" fillId="0" borderId="62" xfId="0" applyNumberFormat="1" applyBorder="1" applyAlignment="1">
      <alignment horizontal="center"/>
    </xf>
    <xf numFmtId="14" fontId="0" fillId="0" borderId="62" xfId="0" applyNumberFormat="1" applyBorder="1" applyAlignment="1">
      <alignment horizontal="center"/>
    </xf>
    <xf numFmtId="0" fontId="0" fillId="0" borderId="53" xfId="0" applyBorder="1" applyAlignment="1">
      <alignment wrapText="1"/>
    </xf>
    <xf numFmtId="0" fontId="24" fillId="0" borderId="53" xfId="0" applyFont="1" applyBorder="1" applyAlignment="1">
      <alignment horizontal="center"/>
    </xf>
    <xf numFmtId="14" fontId="0" fillId="0" borderId="0" xfId="0" applyNumberFormat="1" applyAlignment="1">
      <alignment horizontal="center"/>
    </xf>
    <xf numFmtId="0" fontId="24" fillId="0" borderId="53" xfId="0" applyFont="1" applyBorder="1" applyAlignment="1">
      <alignment horizontal="center" wrapText="1"/>
    </xf>
    <xf numFmtId="49" fontId="25" fillId="0" borderId="53" xfId="0" applyNumberFormat="1" applyFont="1" applyBorder="1" applyAlignment="1">
      <alignment horizontal="center"/>
    </xf>
    <xf numFmtId="14" fontId="25" fillId="0" borderId="53" xfId="0" applyNumberFormat="1" applyFont="1" applyBorder="1" applyAlignment="1">
      <alignment horizontal="center"/>
    </xf>
    <xf numFmtId="3" fontId="25" fillId="0" borderId="53" xfId="0" applyNumberFormat="1" applyFont="1" applyBorder="1"/>
    <xf numFmtId="3" fontId="28" fillId="0" borderId="17" xfId="0" applyNumberFormat="1" applyFont="1" applyBorder="1" applyAlignment="1">
      <alignment horizontal="center" vertical="center" wrapText="1"/>
    </xf>
    <xf numFmtId="0" fontId="28" fillId="0" borderId="22" xfId="0" applyFont="1" applyBorder="1" applyAlignment="1">
      <alignment horizontal="center" vertical="center" wrapText="1"/>
    </xf>
    <xf numFmtId="0" fontId="28" fillId="0" borderId="32" xfId="0" applyFont="1" applyBorder="1" applyAlignment="1">
      <alignment horizontal="center" vertical="center" wrapText="1"/>
    </xf>
    <xf numFmtId="3" fontId="1" fillId="0" borderId="53" xfId="0" applyNumberFormat="1" applyFont="1" applyBorder="1"/>
    <xf numFmtId="49" fontId="28" fillId="0" borderId="17" xfId="0" applyNumberFormat="1" applyFont="1" applyBorder="1" applyAlignment="1">
      <alignment vertical="center" wrapText="1"/>
    </xf>
    <xf numFmtId="49" fontId="1" fillId="0" borderId="58" xfId="0" applyNumberFormat="1" applyFont="1" applyBorder="1" applyAlignment="1">
      <alignment horizontal="center"/>
    </xf>
    <xf numFmtId="3" fontId="28" fillId="0" borderId="14" xfId="0" applyNumberFormat="1" applyFont="1" applyBorder="1" applyAlignment="1">
      <alignment vertical="center" wrapText="1"/>
    </xf>
    <xf numFmtId="49" fontId="28" fillId="0" borderId="14" xfId="0" applyNumberFormat="1" applyFont="1" applyBorder="1" applyAlignment="1">
      <alignment vertical="center" wrapText="1"/>
    </xf>
    <xf numFmtId="49" fontId="28" fillId="0" borderId="53" xfId="0" applyNumberFormat="1" applyFont="1" applyBorder="1" applyAlignment="1">
      <alignment vertical="center" wrapText="1"/>
    </xf>
    <xf numFmtId="3" fontId="1" fillId="0" borderId="58" xfId="0" applyNumberFormat="1" applyFont="1" applyBorder="1"/>
    <xf numFmtId="49" fontId="1" fillId="0" borderId="53" xfId="0" applyNumberFormat="1" applyFont="1" applyBorder="1" applyAlignment="1">
      <alignment horizontal="center"/>
    </xf>
    <xf numFmtId="49" fontId="1" fillId="0" borderId="53" xfId="0" applyNumberFormat="1" applyFont="1" applyBorder="1"/>
    <xf numFmtId="49" fontId="28" fillId="0" borderId="22" xfId="0" applyNumberFormat="1" applyFont="1" applyBorder="1" applyAlignment="1">
      <alignment horizontal="right" vertical="center" wrapText="1"/>
    </xf>
    <xf numFmtId="0" fontId="2" fillId="0" borderId="53" xfId="0" applyFont="1" applyBorder="1" applyAlignment="1">
      <alignment horizontal="center"/>
    </xf>
    <xf numFmtId="0" fontId="2" fillId="0" borderId="62" xfId="0" applyFont="1" applyBorder="1"/>
    <xf numFmtId="0" fontId="2" fillId="0" borderId="62" xfId="0" applyFont="1" applyBorder="1" applyAlignment="1">
      <alignment horizontal="center"/>
    </xf>
    <xf numFmtId="3" fontId="1" fillId="0" borderId="62" xfId="0" applyNumberFormat="1" applyFont="1" applyBorder="1"/>
    <xf numFmtId="49" fontId="1" fillId="0" borderId="62" xfId="0" applyNumberFormat="1" applyFont="1" applyBorder="1"/>
    <xf numFmtId="3" fontId="28" fillId="0" borderId="64" xfId="0" applyNumberFormat="1" applyFont="1" applyBorder="1" applyAlignment="1">
      <alignment vertical="center" wrapText="1"/>
    </xf>
    <xf numFmtId="3" fontId="28" fillId="0" borderId="58" xfId="0" applyNumberFormat="1" applyFont="1" applyBorder="1" applyAlignment="1">
      <alignment vertical="center" wrapText="1"/>
    </xf>
    <xf numFmtId="0" fontId="28" fillId="0" borderId="53" xfId="0" applyFont="1" applyBorder="1" applyAlignment="1">
      <alignment vertical="center" wrapText="1"/>
    </xf>
    <xf numFmtId="49" fontId="1" fillId="0" borderId="0" xfId="0" applyNumberFormat="1" applyFont="1"/>
    <xf numFmtId="14" fontId="2" fillId="0" borderId="53" xfId="0" applyNumberFormat="1" applyFont="1" applyBorder="1"/>
    <xf numFmtId="14" fontId="2" fillId="0" borderId="62" xfId="0" applyNumberFormat="1" applyFont="1" applyBorder="1" applyAlignment="1">
      <alignment horizontal="right"/>
    </xf>
    <xf numFmtId="49" fontId="0" fillId="0" borderId="53" xfId="0" applyNumberFormat="1" applyBorder="1" applyAlignment="1">
      <alignment horizontal="right"/>
    </xf>
    <xf numFmtId="49" fontId="0" fillId="0" borderId="58" xfId="0" applyNumberFormat="1" applyBorder="1" applyAlignment="1">
      <alignment horizontal="right"/>
    </xf>
    <xf numFmtId="0" fontId="10" fillId="0" borderId="0" xfId="0" applyFont="1" applyAlignment="1">
      <alignment vertical="center" wrapText="1"/>
    </xf>
    <xf numFmtId="49" fontId="0" fillId="0" borderId="62" xfId="0" applyNumberFormat="1" applyBorder="1" applyAlignment="1">
      <alignment wrapText="1"/>
    </xf>
    <xf numFmtId="49" fontId="0" fillId="0" borderId="58" xfId="0" applyNumberFormat="1" applyBorder="1" applyAlignment="1">
      <alignment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0" fontId="13" fillId="0" borderId="8" xfId="0" applyFont="1" applyBorder="1" applyAlignment="1">
      <alignment horizontal="center"/>
    </xf>
    <xf numFmtId="49" fontId="13" fillId="0" borderId="10" xfId="0" applyNumberFormat="1" applyFont="1" applyBorder="1" applyAlignment="1">
      <alignment horizontal="center"/>
    </xf>
    <xf numFmtId="49" fontId="13" fillId="0" borderId="8" xfId="0" applyNumberFormat="1" applyFont="1" applyBorder="1" applyAlignment="1">
      <alignment horizontal="center"/>
    </xf>
    <xf numFmtId="0" fontId="13" fillId="0" borderId="8" xfId="0" applyFont="1" applyBorder="1" applyAlignment="1">
      <alignment horizontal="center" wrapText="1"/>
    </xf>
    <xf numFmtId="0" fontId="22" fillId="0" borderId="8" xfId="1" applyBorder="1" applyAlignment="1" applyProtection="1">
      <alignment horizontal="center"/>
    </xf>
    <xf numFmtId="0" fontId="16" fillId="0" borderId="0" xfId="0" applyFont="1" applyAlignment="1">
      <alignment horizontal="left" wrapText="1"/>
    </xf>
    <xf numFmtId="0" fontId="16" fillId="0" borderId="8" xfId="0" applyFont="1" applyBorder="1" applyAlignment="1">
      <alignment horizontal="center" wrapText="1"/>
    </xf>
    <xf numFmtId="0" fontId="16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17" fillId="0" borderId="0" xfId="0" applyFont="1" applyAlignment="1">
      <alignment horizontal="center"/>
    </xf>
    <xf numFmtId="0" fontId="11" fillId="0" borderId="21" xfId="0" quotePrefix="1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11" fillId="0" borderId="21" xfId="0" applyFont="1" applyBorder="1" applyAlignment="1">
      <alignment horizontal="center" vertical="center" wrapText="1"/>
    </xf>
    <xf numFmtId="0" fontId="10" fillId="0" borderId="34" xfId="0" quotePrefix="1" applyFont="1" applyBorder="1" applyAlignment="1">
      <alignment horizontal="left" vertical="center" wrapText="1"/>
    </xf>
    <xf numFmtId="0" fontId="10" fillId="0" borderId="35" xfId="0" applyFont="1" applyBorder="1" applyAlignment="1">
      <alignment horizontal="left" vertical="center" wrapText="1"/>
    </xf>
    <xf numFmtId="0" fontId="10" fillId="0" borderId="36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9" fillId="0" borderId="14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10" fillId="0" borderId="23" xfId="0" applyFont="1" applyBorder="1" applyAlignment="1">
      <alignment horizontal="left" vertical="center" wrapText="1"/>
    </xf>
    <xf numFmtId="0" fontId="10" fillId="0" borderId="24" xfId="0" applyFont="1" applyBorder="1" applyAlignment="1">
      <alignment horizontal="left" vertical="center" wrapText="1"/>
    </xf>
    <xf numFmtId="0" fontId="10" fillId="0" borderId="31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10" fillId="0" borderId="3" xfId="0" quotePrefix="1" applyFont="1" applyBorder="1" applyAlignment="1">
      <alignment horizontal="left" vertical="center" wrapText="1"/>
    </xf>
    <xf numFmtId="0" fontId="10" fillId="0" borderId="4" xfId="0" quotePrefix="1" applyFont="1" applyBorder="1" applyAlignment="1">
      <alignment horizontal="left" vertical="center" wrapText="1"/>
    </xf>
    <xf numFmtId="0" fontId="10" fillId="0" borderId="11" xfId="0" quotePrefix="1" applyFont="1" applyBorder="1" applyAlignment="1">
      <alignment horizontal="left" vertical="center" wrapText="1"/>
    </xf>
    <xf numFmtId="0" fontId="10" fillId="0" borderId="37" xfId="0" quotePrefix="1" applyFont="1" applyBorder="1" applyAlignment="1">
      <alignment horizontal="left" vertical="center" wrapText="1"/>
    </xf>
    <xf numFmtId="0" fontId="10" fillId="0" borderId="38" xfId="0" applyFont="1" applyBorder="1" applyAlignment="1">
      <alignment horizontal="left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right" vertical="center" wrapText="1"/>
    </xf>
    <xf numFmtId="0" fontId="10" fillId="0" borderId="31" xfId="0" applyFont="1" applyBorder="1" applyAlignment="1">
      <alignment horizontal="right" vertical="center" wrapText="1"/>
    </xf>
    <xf numFmtId="0" fontId="10" fillId="0" borderId="16" xfId="0" applyFont="1" applyBorder="1" applyAlignment="1">
      <alignment horizontal="right" vertical="center" wrapText="1"/>
    </xf>
    <xf numFmtId="0" fontId="10" fillId="0" borderId="15" xfId="0" applyFont="1" applyBorder="1" applyAlignment="1">
      <alignment vertical="center" wrapText="1"/>
    </xf>
    <xf numFmtId="0" fontId="10" fillId="0" borderId="31" xfId="0" applyFont="1" applyBorder="1" applyAlignment="1">
      <alignment vertical="center" wrapText="1"/>
    </xf>
    <xf numFmtId="0" fontId="10" fillId="0" borderId="16" xfId="0" applyFont="1" applyBorder="1" applyAlignment="1">
      <alignment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13" fillId="0" borderId="0" xfId="0" quotePrefix="1" applyFont="1" applyAlignment="1">
      <alignment horizontal="left"/>
    </xf>
    <xf numFmtId="0" fontId="13" fillId="0" borderId="0" xfId="0" applyFont="1" applyAlignment="1">
      <alignment horizontal="left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3" xfId="0" quotePrefix="1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2" fillId="0" borderId="13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12" fillId="0" borderId="3" xfId="0" quotePrefix="1" applyFont="1" applyBorder="1" applyAlignment="1">
      <alignment horizontal="center" vertical="center" wrapText="1"/>
    </xf>
    <xf numFmtId="0" fontId="12" fillId="0" borderId="4" xfId="0" quotePrefix="1" applyFont="1" applyBorder="1" applyAlignment="1">
      <alignment horizontal="center" vertical="center" wrapText="1"/>
    </xf>
    <xf numFmtId="0" fontId="12" fillId="0" borderId="11" xfId="0" quotePrefix="1" applyFont="1" applyBorder="1" applyAlignment="1">
      <alignment horizontal="center" vertical="center" wrapText="1"/>
    </xf>
    <xf numFmtId="0" fontId="13" fillId="0" borderId="3" xfId="0" quotePrefix="1" applyFont="1" applyBorder="1" applyAlignment="1">
      <alignment horizontal="right" vertical="center" wrapText="1"/>
    </xf>
    <xf numFmtId="0" fontId="13" fillId="0" borderId="4" xfId="0" applyFont="1" applyBorder="1" applyAlignment="1">
      <alignment horizontal="right" vertical="center" wrapText="1"/>
    </xf>
    <xf numFmtId="0" fontId="13" fillId="0" borderId="11" xfId="0" applyFont="1" applyBorder="1" applyAlignment="1">
      <alignment horizontal="right" vertical="center" wrapText="1"/>
    </xf>
    <xf numFmtId="0" fontId="13" fillId="0" borderId="0" xfId="0" applyFont="1" applyAlignment="1">
      <alignment horizontal="left" wrapText="1"/>
    </xf>
    <xf numFmtId="0" fontId="12" fillId="0" borderId="4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6" fillId="0" borderId="47" xfId="0" applyFont="1" applyBorder="1" applyAlignment="1">
      <alignment horizontal="right" vertical="center" wrapText="1"/>
    </xf>
    <xf numFmtId="0" fontId="16" fillId="0" borderId="48" xfId="0" applyFont="1" applyBorder="1" applyAlignment="1">
      <alignment horizontal="right" vertical="center" wrapText="1"/>
    </xf>
    <xf numFmtId="0" fontId="16" fillId="0" borderId="49" xfId="0" applyFont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12" fillId="0" borderId="5" xfId="0" applyFont="1" applyBorder="1" applyAlignment="1">
      <alignment horizontal="center" vertical="center" wrapText="1"/>
    </xf>
    <xf numFmtId="0" fontId="12" fillId="0" borderId="42" xfId="0" applyFont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6" fillId="0" borderId="44" xfId="0" applyFont="1" applyBorder="1" applyAlignment="1">
      <alignment horizontal="center" vertical="center" wrapText="1"/>
    </xf>
    <xf numFmtId="0" fontId="16" fillId="0" borderId="47" xfId="0" applyFont="1" applyBorder="1" applyAlignment="1">
      <alignment horizontal="center" vertical="center" wrapText="1"/>
    </xf>
    <xf numFmtId="0" fontId="16" fillId="0" borderId="45" xfId="0" applyFont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center" wrapText="1"/>
    </xf>
    <xf numFmtId="0" fontId="19" fillId="0" borderId="46" xfId="0" applyFont="1" applyBorder="1" applyAlignment="1">
      <alignment horizontal="center" vertical="center" wrapText="1"/>
    </xf>
    <xf numFmtId="0" fontId="19" fillId="0" borderId="49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43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6" fillId="0" borderId="50" xfId="0" applyFont="1" applyBorder="1" applyAlignment="1">
      <alignment horizontal="right" vertical="center" wrapText="1"/>
    </xf>
    <xf numFmtId="0" fontId="16" fillId="0" borderId="51" xfId="0" applyFont="1" applyBorder="1" applyAlignment="1">
      <alignment horizontal="right" vertical="center" wrapText="1"/>
    </xf>
    <xf numFmtId="0" fontId="16" fillId="0" borderId="52" xfId="0" applyFont="1" applyBorder="1" applyAlignment="1">
      <alignment horizontal="right" vertical="center" wrapText="1"/>
    </xf>
    <xf numFmtId="0" fontId="17" fillId="0" borderId="0" xfId="0" applyFont="1" applyAlignment="1">
      <alignment horizontal="left"/>
    </xf>
    <xf numFmtId="0" fontId="17" fillId="0" borderId="23" xfId="0" applyFont="1" applyBorder="1" applyAlignment="1">
      <alignment horizontal="center"/>
    </xf>
    <xf numFmtId="0" fontId="13" fillId="0" borderId="15" xfId="0" applyFont="1" applyBorder="1" applyAlignment="1">
      <alignment horizontal="right" vertical="center" wrapText="1"/>
    </xf>
    <xf numFmtId="0" fontId="13" fillId="0" borderId="31" xfId="0" applyFont="1" applyBorder="1" applyAlignment="1">
      <alignment horizontal="right" vertical="center" wrapText="1"/>
    </xf>
    <xf numFmtId="0" fontId="13" fillId="0" borderId="16" xfId="0" applyFont="1" applyBorder="1" applyAlignment="1">
      <alignment horizontal="right" vertical="center" wrapText="1"/>
    </xf>
    <xf numFmtId="0" fontId="16" fillId="0" borderId="0" xfId="0" quotePrefix="1" applyFont="1" applyAlignment="1">
      <alignment horizontal="left"/>
    </xf>
    <xf numFmtId="0" fontId="0" fillId="0" borderId="12" xfId="0" applyBorder="1" applyAlignment="1">
      <alignment horizontal="center"/>
    </xf>
    <xf numFmtId="0" fontId="12" fillId="0" borderId="15" xfId="0" quotePrefix="1" applyFont="1" applyBorder="1" applyAlignment="1">
      <alignment horizontal="right" vertical="center" wrapText="1"/>
    </xf>
    <xf numFmtId="0" fontId="12" fillId="0" borderId="31" xfId="0" applyFont="1" applyBorder="1" applyAlignment="1">
      <alignment horizontal="right" vertical="center" wrapText="1"/>
    </xf>
    <xf numFmtId="0" fontId="12" fillId="0" borderId="16" xfId="0" applyFont="1" applyBorder="1" applyAlignment="1">
      <alignment horizontal="right" vertical="center" wrapText="1"/>
    </xf>
    <xf numFmtId="0" fontId="0" fillId="0" borderId="53" xfId="0" applyBorder="1" applyAlignment="1">
      <alignment horizontal="right"/>
    </xf>
    <xf numFmtId="0" fontId="12" fillId="0" borderId="15" xfId="0" applyFont="1" applyBorder="1" applyAlignment="1">
      <alignment vertical="center" wrapText="1"/>
    </xf>
    <xf numFmtId="0" fontId="12" fillId="0" borderId="31" xfId="0" applyFont="1" applyBorder="1" applyAlignment="1">
      <alignment vertical="center" wrapText="1"/>
    </xf>
    <xf numFmtId="0" fontId="12" fillId="0" borderId="16" xfId="0" applyFont="1" applyBorder="1" applyAlignment="1">
      <alignment vertical="center" wrapText="1"/>
    </xf>
    <xf numFmtId="0" fontId="13" fillId="0" borderId="41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23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18" fillId="0" borderId="0" xfId="0" applyFont="1" applyAlignment="1">
      <alignment horizontal="left"/>
    </xf>
    <xf numFmtId="0" fontId="13" fillId="0" borderId="15" xfId="0" applyFont="1" applyBorder="1" applyAlignment="1">
      <alignment vertical="center" wrapText="1"/>
    </xf>
    <xf numFmtId="0" fontId="13" fillId="0" borderId="31" xfId="0" applyFont="1" applyBorder="1" applyAlignment="1">
      <alignment vertical="center" wrapText="1"/>
    </xf>
    <xf numFmtId="0" fontId="13" fillId="0" borderId="16" xfId="0" applyFont="1" applyBorder="1" applyAlignment="1">
      <alignment vertical="center" wrapText="1"/>
    </xf>
    <xf numFmtId="0" fontId="13" fillId="0" borderId="15" xfId="0" quotePrefix="1" applyFont="1" applyBorder="1" applyAlignment="1">
      <alignment horizontal="left" vertical="center" wrapText="1"/>
    </xf>
    <xf numFmtId="0" fontId="19" fillId="0" borderId="15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15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 wrapText="1"/>
    </xf>
    <xf numFmtId="0" fontId="13" fillId="0" borderId="16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9" fillId="0" borderId="0" xfId="0" applyFont="1" applyAlignment="1">
      <alignment horizontal="right" wrapText="1"/>
    </xf>
    <xf numFmtId="0" fontId="16" fillId="0" borderId="15" xfId="0" applyFont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464820</xdr:colOff>
          <xdr:row>4</xdr:row>
          <xdr:rowOff>144780</xdr:rowOff>
        </xdr:from>
        <xdr:to>
          <xdr:col>2</xdr:col>
          <xdr:colOff>38100</xdr:colOff>
          <xdr:row>6</xdr:row>
          <xdr:rowOff>22860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464820</xdr:colOff>
          <xdr:row>7</xdr:row>
          <xdr:rowOff>144780</xdr:rowOff>
        </xdr:from>
        <xdr:to>
          <xdr:col>2</xdr:col>
          <xdr:colOff>38100</xdr:colOff>
          <xdr:row>9</xdr:row>
          <xdr:rowOff>22860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182880</xdr:colOff>
          <xdr:row>10</xdr:row>
          <xdr:rowOff>99060</xdr:rowOff>
        </xdr:from>
        <xdr:to>
          <xdr:col>2</xdr:col>
          <xdr:colOff>38100</xdr:colOff>
          <xdr:row>12</xdr:row>
          <xdr:rowOff>22860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464820</xdr:colOff>
          <xdr:row>13</xdr:row>
          <xdr:rowOff>144780</xdr:rowOff>
        </xdr:from>
        <xdr:to>
          <xdr:col>2</xdr:col>
          <xdr:colOff>38100</xdr:colOff>
          <xdr:row>15</xdr:row>
          <xdr:rowOff>22860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464820</xdr:colOff>
          <xdr:row>17</xdr:row>
          <xdr:rowOff>144780</xdr:rowOff>
        </xdr:from>
        <xdr:to>
          <xdr:col>2</xdr:col>
          <xdr:colOff>38100</xdr:colOff>
          <xdr:row>19</xdr:row>
          <xdr:rowOff>22860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464820</xdr:colOff>
          <xdr:row>21</xdr:row>
          <xdr:rowOff>144780</xdr:rowOff>
        </xdr:from>
        <xdr:to>
          <xdr:col>2</xdr:col>
          <xdr:colOff>38100</xdr:colOff>
          <xdr:row>23</xdr:row>
          <xdr:rowOff>22860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oga@ukim.edu.mk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T42"/>
  <sheetViews>
    <sheetView showGridLines="0" topLeftCell="A7" zoomScale="80" zoomScaleNormal="80" workbookViewId="0">
      <selection activeCell="L24" sqref="L24:M24"/>
    </sheetView>
  </sheetViews>
  <sheetFormatPr defaultRowHeight="14.4"/>
  <cols>
    <col min="1" max="2" width="2.44140625" customWidth="1"/>
    <col min="3" max="3" width="11.44140625" customWidth="1"/>
    <col min="4" max="4" width="9.109375" customWidth="1"/>
    <col min="6" max="6" width="9.88671875" customWidth="1"/>
    <col min="7" max="7" width="61.88671875" customWidth="1"/>
    <col min="8" max="8" width="10.33203125" customWidth="1"/>
    <col min="9" max="9" width="3.109375" customWidth="1"/>
    <col min="10" max="10" width="10.33203125" customWidth="1"/>
    <col min="11" max="12" width="3.6640625" customWidth="1"/>
    <col min="13" max="13" width="6.5546875" customWidth="1"/>
    <col min="14" max="15" width="3.6640625" customWidth="1"/>
    <col min="16" max="16" width="6.5546875" customWidth="1"/>
    <col min="17" max="17" width="3.88671875" customWidth="1"/>
    <col min="18" max="18" width="3.6640625" customWidth="1"/>
    <col min="19" max="19" width="14.88671875" customWidth="1"/>
    <col min="20" max="20" width="38.44140625" customWidth="1"/>
  </cols>
  <sheetData>
    <row r="2" spans="2:20" ht="15" customHeight="1">
      <c r="B2" s="243" t="s">
        <v>459</v>
      </c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69"/>
    </row>
    <row r="3" spans="2:20" ht="10.5" customHeight="1">
      <c r="D3" s="62"/>
      <c r="E3" s="62"/>
      <c r="F3" s="62"/>
      <c r="G3" s="62"/>
    </row>
    <row r="4" spans="2:20" ht="15" customHeight="1">
      <c r="B4" s="252" t="s">
        <v>460</v>
      </c>
      <c r="C4" s="252"/>
      <c r="D4" s="252"/>
      <c r="E4" s="252"/>
      <c r="F4" s="62"/>
      <c r="G4" s="62"/>
    </row>
    <row r="5" spans="2:20" ht="12" customHeight="1"/>
    <row r="6" spans="2:20" ht="15" customHeight="1">
      <c r="C6" s="253" t="s">
        <v>507</v>
      </c>
      <c r="D6" s="252"/>
      <c r="E6" s="252"/>
      <c r="F6" s="252"/>
      <c r="G6" s="252"/>
      <c r="H6" s="252"/>
      <c r="I6" s="252"/>
      <c r="J6" s="252"/>
      <c r="K6" s="252"/>
      <c r="L6" s="252"/>
      <c r="M6" s="252"/>
      <c r="N6" s="252"/>
      <c r="O6" s="252"/>
      <c r="P6" s="252"/>
      <c r="Q6" s="252"/>
      <c r="R6" s="252"/>
      <c r="S6" s="252"/>
      <c r="T6" s="252"/>
    </row>
    <row r="7" spans="2:20" ht="15" customHeight="1">
      <c r="C7" s="253" t="s">
        <v>516</v>
      </c>
      <c r="D7" s="252"/>
      <c r="E7" s="252"/>
      <c r="F7" s="252"/>
      <c r="G7" s="252"/>
      <c r="H7" s="67"/>
      <c r="I7" s="63" t="s">
        <v>467</v>
      </c>
      <c r="J7" s="91"/>
      <c r="K7" s="63">
        <v>20</v>
      </c>
      <c r="L7" s="66"/>
      <c r="M7" s="250" t="s">
        <v>468</v>
      </c>
      <c r="N7" s="250"/>
      <c r="O7" s="63"/>
      <c r="P7" s="63"/>
      <c r="Q7" s="63"/>
      <c r="R7" s="63"/>
    </row>
    <row r="8" spans="2:20" ht="10.5" customHeight="1"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</row>
    <row r="9" spans="2:20" ht="15" customHeight="1">
      <c r="C9" s="253" t="s">
        <v>509</v>
      </c>
      <c r="D9" s="252"/>
      <c r="E9" s="252"/>
      <c r="F9" s="252"/>
      <c r="G9" s="252"/>
      <c r="H9" s="252"/>
      <c r="I9" s="252"/>
      <c r="J9" s="252"/>
      <c r="K9" s="252"/>
      <c r="L9" s="252"/>
      <c r="M9" s="252"/>
      <c r="N9" s="252"/>
      <c r="O9" s="252"/>
      <c r="P9" s="252"/>
      <c r="Q9" s="252"/>
      <c r="R9" s="252"/>
      <c r="S9" s="252"/>
      <c r="T9" s="252"/>
    </row>
    <row r="10" spans="2:20" ht="15" customHeight="1">
      <c r="C10" s="253" t="s">
        <v>508</v>
      </c>
      <c r="D10" s="252"/>
      <c r="E10" s="252"/>
      <c r="F10" s="252"/>
      <c r="G10" s="252"/>
      <c r="H10" s="252"/>
      <c r="I10" s="252"/>
      <c r="J10" s="67"/>
      <c r="K10" s="64" t="s">
        <v>467</v>
      </c>
      <c r="L10" s="251"/>
      <c r="M10" s="251"/>
      <c r="N10" s="63">
        <v>20</v>
      </c>
      <c r="O10" s="65"/>
      <c r="P10" s="250" t="s">
        <v>468</v>
      </c>
      <c r="Q10" s="250"/>
      <c r="R10" s="63"/>
    </row>
    <row r="11" spans="2:20" ht="10.5" customHeight="1"/>
    <row r="12" spans="2:20" ht="15" customHeight="1">
      <c r="C12" s="253" t="s">
        <v>510</v>
      </c>
      <c r="D12" s="252"/>
      <c r="E12" s="252"/>
      <c r="F12" s="252"/>
      <c r="G12" s="252"/>
      <c r="H12" s="252"/>
      <c r="I12" s="252"/>
      <c r="J12" s="252"/>
      <c r="K12" s="252"/>
      <c r="L12" s="252"/>
      <c r="M12" s="252"/>
      <c r="N12" s="252"/>
      <c r="O12" s="252"/>
      <c r="P12" s="252"/>
      <c r="Q12" s="252"/>
      <c r="R12" s="252"/>
      <c r="S12" s="252"/>
      <c r="T12" s="252"/>
    </row>
    <row r="13" spans="2:20" ht="15" customHeight="1">
      <c r="C13" s="253" t="s">
        <v>515</v>
      </c>
      <c r="D13" s="252"/>
      <c r="E13" s="252"/>
      <c r="F13" s="252"/>
      <c r="G13" s="252"/>
      <c r="H13" s="252"/>
      <c r="I13" s="252"/>
      <c r="J13" s="252"/>
      <c r="K13" s="252"/>
      <c r="L13" s="251"/>
      <c r="M13" s="251"/>
      <c r="N13" s="68" t="s">
        <v>467</v>
      </c>
      <c r="O13" s="251"/>
      <c r="P13" s="251"/>
      <c r="Q13" s="63">
        <v>20</v>
      </c>
      <c r="R13" s="65"/>
      <c r="S13" s="69" t="s">
        <v>468</v>
      </c>
    </row>
    <row r="14" spans="2:20" ht="10.5" customHeight="1"/>
    <row r="15" spans="2:20" ht="15" customHeight="1">
      <c r="C15" s="253" t="s">
        <v>511</v>
      </c>
      <c r="D15" s="252"/>
      <c r="E15" s="252"/>
      <c r="F15" s="252"/>
      <c r="G15" s="252"/>
      <c r="H15" s="252"/>
      <c r="I15" s="252"/>
      <c r="J15" s="252"/>
      <c r="K15" s="252"/>
      <c r="L15" s="252"/>
      <c r="M15" s="252"/>
      <c r="N15" s="252"/>
      <c r="O15" s="252"/>
      <c r="P15" s="252"/>
      <c r="Q15" s="252"/>
      <c r="R15" s="252"/>
      <c r="S15" s="252"/>
      <c r="T15" s="252"/>
    </row>
    <row r="16" spans="2:20" ht="15" customHeight="1">
      <c r="C16" s="106" t="s">
        <v>512</v>
      </c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95"/>
    </row>
    <row r="17" spans="2:20" ht="15" customHeight="1">
      <c r="C17" s="253" t="s">
        <v>514</v>
      </c>
      <c r="D17" s="252"/>
      <c r="E17" s="252"/>
      <c r="F17" s="252"/>
      <c r="G17" s="252"/>
      <c r="H17" s="252"/>
      <c r="I17" s="252"/>
      <c r="J17" s="67"/>
      <c r="K17" s="64" t="s">
        <v>467</v>
      </c>
      <c r="L17" s="251"/>
      <c r="M17" s="251"/>
      <c r="N17" s="63">
        <v>20</v>
      </c>
      <c r="O17" s="65"/>
      <c r="P17" s="250" t="s">
        <v>468</v>
      </c>
      <c r="Q17" s="250"/>
      <c r="R17" s="63"/>
    </row>
    <row r="18" spans="2:20" ht="10.5" customHeight="1"/>
    <row r="19" spans="2:20" ht="15" customHeight="1">
      <c r="C19" s="253" t="s">
        <v>511</v>
      </c>
      <c r="D19" s="252"/>
      <c r="E19" s="252"/>
      <c r="F19" s="252"/>
      <c r="G19" s="252"/>
      <c r="H19" s="252"/>
      <c r="I19" s="252"/>
      <c r="J19" s="252"/>
      <c r="K19" s="252"/>
      <c r="L19" s="252"/>
      <c r="M19" s="252"/>
      <c r="N19" s="252"/>
      <c r="O19" s="252"/>
      <c r="P19" s="252"/>
      <c r="Q19" s="252"/>
      <c r="R19" s="252"/>
      <c r="S19" s="252"/>
      <c r="T19" s="252"/>
    </row>
    <row r="20" spans="2:20" ht="15" customHeight="1">
      <c r="C20" s="106" t="s">
        <v>512</v>
      </c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</row>
    <row r="21" spans="2:20" ht="15" customHeight="1">
      <c r="C21" s="253" t="s">
        <v>513</v>
      </c>
      <c r="D21" s="252"/>
      <c r="E21" s="252"/>
      <c r="F21" s="252"/>
      <c r="G21" s="252"/>
      <c r="H21" s="252"/>
      <c r="I21" s="252"/>
      <c r="J21" s="67"/>
      <c r="K21" s="64" t="s">
        <v>467</v>
      </c>
      <c r="L21" s="251"/>
      <c r="M21" s="251"/>
      <c r="N21" s="63">
        <v>20</v>
      </c>
      <c r="O21" s="65"/>
      <c r="P21" s="250" t="s">
        <v>468</v>
      </c>
      <c r="Q21" s="250"/>
      <c r="R21" s="63"/>
    </row>
    <row r="22" spans="2:20" ht="10.5" customHeight="1"/>
    <row r="23" spans="2:20" ht="15" customHeight="1">
      <c r="C23" s="253" t="s">
        <v>518</v>
      </c>
      <c r="D23" s="252"/>
      <c r="E23" s="252"/>
      <c r="F23" s="252"/>
      <c r="G23" s="252"/>
      <c r="H23" s="252"/>
      <c r="I23" s="252"/>
      <c r="J23" s="252"/>
      <c r="K23" s="252"/>
      <c r="L23" s="252"/>
      <c r="M23" s="252"/>
      <c r="N23" s="252"/>
      <c r="O23" s="252"/>
      <c r="P23" s="252"/>
      <c r="Q23" s="252"/>
      <c r="R23" s="252"/>
      <c r="S23" s="252"/>
      <c r="T23" s="252"/>
    </row>
    <row r="24" spans="2:20" ht="15" customHeight="1">
      <c r="C24" s="253" t="s">
        <v>517</v>
      </c>
      <c r="D24" s="252"/>
      <c r="E24" s="252"/>
      <c r="F24" s="252"/>
      <c r="G24" s="252"/>
      <c r="H24" s="252"/>
      <c r="I24" s="251">
        <v>4.04</v>
      </c>
      <c r="J24" s="251"/>
      <c r="K24" s="64" t="s">
        <v>467</v>
      </c>
      <c r="L24" s="251">
        <v>10.07</v>
      </c>
      <c r="M24" s="251"/>
      <c r="N24" s="63">
        <v>20</v>
      </c>
      <c r="O24" s="65">
        <v>24</v>
      </c>
      <c r="P24" s="250" t="s">
        <v>468</v>
      </c>
      <c r="Q24" s="250"/>
      <c r="R24" s="63"/>
    </row>
    <row r="25" spans="2:20" ht="12" customHeight="1"/>
    <row r="26" spans="2:20">
      <c r="B26" s="252" t="s">
        <v>461</v>
      </c>
      <c r="C26" s="252"/>
      <c r="D26" s="252"/>
      <c r="E26" s="245" t="s">
        <v>500</v>
      </c>
      <c r="F26" s="245"/>
      <c r="G26" s="245"/>
      <c r="H26" s="245"/>
      <c r="I26" s="245"/>
      <c r="J26" s="245"/>
      <c r="K26" s="245"/>
      <c r="L26" s="245"/>
      <c r="M26" s="245"/>
      <c r="N26" s="245"/>
      <c r="O26" s="245"/>
      <c r="P26" s="245"/>
      <c r="Q26" s="245"/>
      <c r="R26" s="245"/>
      <c r="S26" s="245"/>
      <c r="T26" s="69"/>
    </row>
    <row r="28" spans="2:20" ht="14.4" customHeight="1">
      <c r="B28" s="252" t="s">
        <v>466</v>
      </c>
      <c r="C28" s="252"/>
      <c r="D28" s="252"/>
      <c r="E28" s="252"/>
      <c r="F28" s="248" t="s">
        <v>501</v>
      </c>
      <c r="G28" s="248"/>
      <c r="H28" s="248"/>
      <c r="I28" s="248"/>
      <c r="J28" s="248"/>
      <c r="K28" s="248"/>
      <c r="L28" s="248"/>
      <c r="M28" s="248"/>
      <c r="N28" s="248"/>
      <c r="O28" s="248"/>
      <c r="P28" s="248"/>
      <c r="Q28" s="248"/>
      <c r="R28" s="248"/>
      <c r="S28" s="248"/>
      <c r="T28" s="63"/>
    </row>
    <row r="29" spans="2:20" ht="10.5" customHeight="1"/>
    <row r="30" spans="2:20">
      <c r="B30" s="252" t="s">
        <v>462</v>
      </c>
      <c r="C30" s="252"/>
      <c r="D30" s="252"/>
      <c r="E30" s="252"/>
      <c r="F30" s="252"/>
      <c r="G30" s="249" t="s">
        <v>502</v>
      </c>
      <c r="H30" s="249"/>
      <c r="I30" s="249"/>
      <c r="J30" s="249"/>
      <c r="K30" s="249"/>
      <c r="L30" s="249"/>
      <c r="M30" s="249"/>
      <c r="N30" s="249"/>
      <c r="O30" s="249"/>
      <c r="P30" s="249"/>
      <c r="Q30" s="249"/>
      <c r="R30" s="249"/>
      <c r="S30" s="249"/>
      <c r="T30" s="69"/>
    </row>
    <row r="31" spans="2:20" ht="10.5" customHeight="1"/>
    <row r="32" spans="2:20">
      <c r="B32" s="252" t="s">
        <v>463</v>
      </c>
      <c r="C32" s="252"/>
      <c r="D32" s="252"/>
      <c r="E32" s="252"/>
      <c r="F32" s="252"/>
      <c r="G32" s="252"/>
      <c r="H32" s="247" t="s">
        <v>503</v>
      </c>
      <c r="I32" s="247"/>
      <c r="J32" s="247"/>
      <c r="K32" s="247"/>
      <c r="L32" s="247"/>
      <c r="M32" s="247"/>
      <c r="N32" s="247"/>
      <c r="O32" s="247"/>
      <c r="P32" s="247"/>
      <c r="Q32" s="247"/>
      <c r="R32" s="247"/>
      <c r="S32" s="247"/>
      <c r="T32" s="107"/>
    </row>
    <row r="33" spans="2:20" ht="10.5" customHeight="1">
      <c r="H33" s="246" t="s">
        <v>504</v>
      </c>
      <c r="I33" s="246"/>
      <c r="J33" s="246"/>
      <c r="K33" s="246"/>
      <c r="L33" s="246"/>
      <c r="M33" s="246"/>
      <c r="N33" s="246"/>
      <c r="O33" s="246"/>
      <c r="P33" s="246"/>
      <c r="Q33" s="246"/>
      <c r="R33" s="246"/>
      <c r="S33" s="246"/>
    </row>
    <row r="34" spans="2:20">
      <c r="B34" s="252" t="s">
        <v>464</v>
      </c>
      <c r="C34" s="252"/>
      <c r="D34" s="252"/>
      <c r="E34" s="252"/>
      <c r="F34" s="252"/>
      <c r="G34" s="252"/>
      <c r="H34" s="247"/>
      <c r="I34" s="247"/>
      <c r="J34" s="247"/>
      <c r="K34" s="247"/>
      <c r="L34" s="247"/>
      <c r="M34" s="247"/>
      <c r="N34" s="247"/>
      <c r="O34" s="247"/>
      <c r="P34" s="247"/>
      <c r="Q34" s="247"/>
      <c r="R34" s="247"/>
      <c r="S34" s="247"/>
      <c r="T34" s="107"/>
    </row>
    <row r="35" spans="2:20" ht="10.5" customHeight="1"/>
    <row r="36" spans="2:20">
      <c r="B36" s="244" t="s">
        <v>465</v>
      </c>
      <c r="C36" s="244"/>
      <c r="D36" s="244"/>
      <c r="E36" s="244"/>
      <c r="F36" s="244"/>
      <c r="G36" s="244"/>
      <c r="H36" s="245" t="s">
        <v>505</v>
      </c>
      <c r="I36" s="245"/>
      <c r="J36" s="245"/>
      <c r="K36" s="245"/>
      <c r="L36" s="245"/>
      <c r="M36" s="245"/>
      <c r="N36" s="245"/>
      <c r="O36" s="245"/>
      <c r="P36" s="245"/>
      <c r="Q36" s="245"/>
      <c r="R36" s="245"/>
      <c r="S36" s="245"/>
    </row>
    <row r="40" spans="2:20">
      <c r="C40" s="254"/>
      <c r="D40" s="254"/>
      <c r="E40" s="254"/>
      <c r="F40" s="254"/>
      <c r="G40" s="254"/>
      <c r="H40" s="254"/>
      <c r="I40" s="254"/>
      <c r="J40" s="254"/>
      <c r="K40" s="254"/>
      <c r="L40" s="254"/>
      <c r="M40" s="254"/>
      <c r="N40" s="254"/>
      <c r="O40" s="254"/>
      <c r="P40" s="254"/>
      <c r="Q40" s="254"/>
      <c r="R40" s="254"/>
    </row>
    <row r="41" spans="2:20" ht="15" customHeight="1">
      <c r="C41" s="254"/>
      <c r="D41" s="254"/>
      <c r="E41" s="254"/>
      <c r="F41" s="254"/>
      <c r="G41" s="254"/>
      <c r="H41" s="254"/>
      <c r="I41" s="254"/>
      <c r="J41" s="254"/>
      <c r="K41" s="254"/>
      <c r="L41" s="254"/>
      <c r="M41" s="254"/>
      <c r="N41" s="254"/>
      <c r="O41" s="254"/>
      <c r="P41" s="254"/>
      <c r="Q41" s="254"/>
      <c r="R41" s="254"/>
    </row>
    <row r="42" spans="2:20" ht="15" customHeight="1"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</row>
  </sheetData>
  <mergeCells count="39">
    <mergeCell ref="P21:Q21"/>
    <mergeCell ref="C19:T19"/>
    <mergeCell ref="C24:H24"/>
    <mergeCell ref="C40:R41"/>
    <mergeCell ref="C10:I10"/>
    <mergeCell ref="B32:G32"/>
    <mergeCell ref="B30:F30"/>
    <mergeCell ref="B34:G34"/>
    <mergeCell ref="C23:T23"/>
    <mergeCell ref="L10:M10"/>
    <mergeCell ref="L13:M13"/>
    <mergeCell ref="O13:P13"/>
    <mergeCell ref="I24:J24"/>
    <mergeCell ref="L24:M24"/>
    <mergeCell ref="C15:T15"/>
    <mergeCell ref="L17:M17"/>
    <mergeCell ref="C17:I17"/>
    <mergeCell ref="C9:T9"/>
    <mergeCell ref="C12:T12"/>
    <mergeCell ref="C7:G7"/>
    <mergeCell ref="C6:T6"/>
    <mergeCell ref="P10:Q10"/>
    <mergeCell ref="C13:K13"/>
    <mergeCell ref="B2:S2"/>
    <mergeCell ref="B36:G36"/>
    <mergeCell ref="H36:S36"/>
    <mergeCell ref="H33:S34"/>
    <mergeCell ref="H32:S32"/>
    <mergeCell ref="F28:S28"/>
    <mergeCell ref="G30:S30"/>
    <mergeCell ref="E26:S26"/>
    <mergeCell ref="P17:Q17"/>
    <mergeCell ref="L21:M21"/>
    <mergeCell ref="P24:Q24"/>
    <mergeCell ref="B26:D26"/>
    <mergeCell ref="B28:E28"/>
    <mergeCell ref="B4:E4"/>
    <mergeCell ref="M7:N7"/>
    <mergeCell ref="C21:I21"/>
  </mergeCells>
  <hyperlinks>
    <hyperlink ref="G30" r:id="rId1" xr:uid="{00000000-0004-0000-0000-000000000000}"/>
  </hyperlinks>
  <pageMargins left="0.25" right="0.25" top="0.75" bottom="0.75" header="0.3" footer="0.3"/>
  <pageSetup paperSize="9" scale="60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0</xdr:col>
                    <xdr:colOff>464820</xdr:colOff>
                    <xdr:row>4</xdr:row>
                    <xdr:rowOff>144780</xdr:rowOff>
                  </from>
                  <to>
                    <xdr:col>2</xdr:col>
                    <xdr:colOff>38100</xdr:colOff>
                    <xdr:row>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0</xdr:col>
                    <xdr:colOff>464820</xdr:colOff>
                    <xdr:row>7</xdr:row>
                    <xdr:rowOff>144780</xdr:rowOff>
                  </from>
                  <to>
                    <xdr:col>2</xdr:col>
                    <xdr:colOff>38100</xdr:colOff>
                    <xdr:row>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0</xdr:col>
                    <xdr:colOff>182880</xdr:colOff>
                    <xdr:row>10</xdr:row>
                    <xdr:rowOff>99060</xdr:rowOff>
                  </from>
                  <to>
                    <xdr:col>2</xdr:col>
                    <xdr:colOff>38100</xdr:colOff>
                    <xdr:row>12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Check Box 4">
              <controlPr defaultSize="0" autoFill="0" autoLine="0" autoPict="0">
                <anchor moveWithCells="1">
                  <from>
                    <xdr:col>0</xdr:col>
                    <xdr:colOff>464820</xdr:colOff>
                    <xdr:row>13</xdr:row>
                    <xdr:rowOff>144780</xdr:rowOff>
                  </from>
                  <to>
                    <xdr:col>2</xdr:col>
                    <xdr:colOff>38100</xdr:colOff>
                    <xdr:row>15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Check Box 5">
              <controlPr defaultSize="0" autoFill="0" autoLine="0" autoPict="0">
                <anchor moveWithCells="1">
                  <from>
                    <xdr:col>0</xdr:col>
                    <xdr:colOff>464820</xdr:colOff>
                    <xdr:row>17</xdr:row>
                    <xdr:rowOff>144780</xdr:rowOff>
                  </from>
                  <to>
                    <xdr:col>2</xdr:col>
                    <xdr:colOff>38100</xdr:colOff>
                    <xdr:row>19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0" name="Check Box 6">
              <controlPr defaultSize="0" autoFill="0" autoLine="0" autoPict="0">
                <anchor moveWithCells="1">
                  <from>
                    <xdr:col>0</xdr:col>
                    <xdr:colOff>464820</xdr:colOff>
                    <xdr:row>21</xdr:row>
                    <xdr:rowOff>144780</xdr:rowOff>
                  </from>
                  <to>
                    <xdr:col>2</xdr:col>
                    <xdr:colOff>38100</xdr:colOff>
                    <xdr:row>23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22"/>
  <sheetViews>
    <sheetView workbookViewId="0">
      <selection activeCell="A5" sqref="A5:D121"/>
    </sheetView>
  </sheetViews>
  <sheetFormatPr defaultRowHeight="14.4"/>
  <cols>
    <col min="1" max="1" width="4.88671875" customWidth="1"/>
    <col min="2" max="2" width="53.5546875" customWidth="1"/>
    <col min="3" max="3" width="16.33203125" customWidth="1"/>
    <col min="4" max="4" width="16" customWidth="1"/>
  </cols>
  <sheetData>
    <row r="1" spans="1:4">
      <c r="A1" s="333" t="s">
        <v>493</v>
      </c>
      <c r="B1" s="253"/>
      <c r="C1" s="253"/>
      <c r="D1" s="253"/>
    </row>
    <row r="2" spans="1:4" ht="8.4" customHeight="1" thickBot="1">
      <c r="A2" s="258"/>
      <c r="B2" s="258"/>
      <c r="C2" s="258"/>
      <c r="D2" s="258"/>
    </row>
    <row r="3" spans="1:4" ht="42" thickBot="1">
      <c r="A3" s="30" t="s">
        <v>34</v>
      </c>
      <c r="B3" s="49" t="s">
        <v>85</v>
      </c>
      <c r="C3" s="30" t="s">
        <v>86</v>
      </c>
      <c r="D3" s="31" t="s">
        <v>87</v>
      </c>
    </row>
    <row r="4" spans="1:4">
      <c r="A4" s="175">
        <v>1</v>
      </c>
      <c r="B4" s="177">
        <v>2</v>
      </c>
      <c r="C4" s="175"/>
      <c r="D4" s="176">
        <v>3</v>
      </c>
    </row>
    <row r="5" spans="1:4" ht="15" thickBot="1">
      <c r="A5" s="177">
        <v>1</v>
      </c>
      <c r="B5" s="6" t="s">
        <v>1800</v>
      </c>
      <c r="C5" s="178">
        <v>45386</v>
      </c>
      <c r="D5" s="100">
        <v>2000</v>
      </c>
    </row>
    <row r="6" spans="1:4" ht="15" thickBot="1">
      <c r="A6" s="177">
        <v>2</v>
      </c>
      <c r="B6" s="6" t="s">
        <v>1800</v>
      </c>
      <c r="C6" s="178">
        <v>45386</v>
      </c>
      <c r="D6" s="100">
        <v>10000</v>
      </c>
    </row>
    <row r="7" spans="1:4" ht="15" thickBot="1">
      <c r="A7" s="177">
        <v>3</v>
      </c>
      <c r="B7" s="6" t="s">
        <v>1801</v>
      </c>
      <c r="C7" s="178">
        <v>45386</v>
      </c>
      <c r="D7" s="100">
        <v>2500</v>
      </c>
    </row>
    <row r="8" spans="1:4" ht="15" thickBot="1">
      <c r="A8" s="177">
        <v>4</v>
      </c>
      <c r="B8" s="6" t="s">
        <v>1802</v>
      </c>
      <c r="C8" s="178">
        <v>45386</v>
      </c>
      <c r="D8" s="100">
        <f>1850/2</f>
        <v>925</v>
      </c>
    </row>
    <row r="9" spans="1:4" ht="15" thickBot="1">
      <c r="A9" s="177">
        <v>5</v>
      </c>
      <c r="B9" s="6" t="s">
        <v>1802</v>
      </c>
      <c r="C9" s="178">
        <v>45386</v>
      </c>
      <c r="D9" s="100">
        <v>925</v>
      </c>
    </row>
    <row r="10" spans="1:4" ht="15" thickBot="1">
      <c r="A10" s="177">
        <v>6</v>
      </c>
      <c r="B10" s="6" t="s">
        <v>1802</v>
      </c>
      <c r="C10" s="178">
        <v>45386</v>
      </c>
      <c r="D10" s="100">
        <v>925</v>
      </c>
    </row>
    <row r="11" spans="1:4" ht="15" thickBot="1">
      <c r="A11" s="177">
        <v>7</v>
      </c>
      <c r="B11" s="6" t="s">
        <v>1803</v>
      </c>
      <c r="C11" s="178">
        <v>45386</v>
      </c>
      <c r="D11" s="100">
        <f>52050/2</f>
        <v>26025</v>
      </c>
    </row>
    <row r="12" spans="1:4" ht="24.6" thickBot="1">
      <c r="A12" s="177">
        <v>8</v>
      </c>
      <c r="B12" s="6" t="s">
        <v>1804</v>
      </c>
      <c r="C12" s="178">
        <v>45386</v>
      </c>
      <c r="D12" s="100">
        <f>15500/2</f>
        <v>7750</v>
      </c>
    </row>
    <row r="13" spans="1:4" ht="15" thickBot="1">
      <c r="A13" s="177">
        <v>9</v>
      </c>
      <c r="B13" s="6" t="s">
        <v>1805</v>
      </c>
      <c r="C13" s="178">
        <v>45386</v>
      </c>
      <c r="D13" s="100">
        <f>21600/2</f>
        <v>10800</v>
      </c>
    </row>
    <row r="14" spans="1:4" ht="15" thickBot="1">
      <c r="A14" s="177">
        <v>10</v>
      </c>
      <c r="B14" s="6" t="s">
        <v>1805</v>
      </c>
      <c r="C14" s="178">
        <v>45386</v>
      </c>
      <c r="D14" s="100">
        <f>24600/2</f>
        <v>12300</v>
      </c>
    </row>
    <row r="15" spans="1:4" ht="15" thickBot="1">
      <c r="A15" s="177">
        <v>11</v>
      </c>
      <c r="B15" s="6" t="s">
        <v>1806</v>
      </c>
      <c r="C15" s="178">
        <v>45386</v>
      </c>
      <c r="D15" s="100">
        <v>3000</v>
      </c>
    </row>
    <row r="16" spans="1:4" ht="15" thickBot="1">
      <c r="A16" s="177">
        <v>12</v>
      </c>
      <c r="B16" s="6" t="s">
        <v>1806</v>
      </c>
      <c r="C16" s="178">
        <v>45386</v>
      </c>
      <c r="D16" s="100">
        <v>2500</v>
      </c>
    </row>
    <row r="17" spans="1:4" ht="15" thickBot="1">
      <c r="A17" s="177">
        <v>13</v>
      </c>
      <c r="B17" s="6" t="s">
        <v>1806</v>
      </c>
      <c r="C17" s="178">
        <v>45386</v>
      </c>
      <c r="D17" s="100">
        <v>6000</v>
      </c>
    </row>
    <row r="18" spans="1:4" ht="15" thickBot="1">
      <c r="A18" s="177">
        <v>14</v>
      </c>
      <c r="B18" s="6" t="s">
        <v>1806</v>
      </c>
      <c r="C18" s="178">
        <v>45386</v>
      </c>
      <c r="D18" s="100">
        <v>3000</v>
      </c>
    </row>
    <row r="19" spans="1:4" ht="15" thickBot="1">
      <c r="A19" s="177">
        <v>15</v>
      </c>
      <c r="B19" s="6" t="s">
        <v>1807</v>
      </c>
      <c r="C19" s="178">
        <v>45386</v>
      </c>
      <c r="D19" s="100">
        <f>26450/2</f>
        <v>13225</v>
      </c>
    </row>
    <row r="20" spans="1:4" ht="15" thickBot="1">
      <c r="A20" s="177">
        <v>16</v>
      </c>
      <c r="B20" s="6" t="s">
        <v>1808</v>
      </c>
      <c r="C20" s="178">
        <v>45386</v>
      </c>
      <c r="D20" s="100">
        <f>21500/2</f>
        <v>10750</v>
      </c>
    </row>
    <row r="21" spans="1:4" ht="15" thickBot="1">
      <c r="A21" s="177">
        <v>17</v>
      </c>
      <c r="B21" s="6" t="s">
        <v>1809</v>
      </c>
      <c r="C21" s="178">
        <v>45386</v>
      </c>
      <c r="D21" s="119">
        <f>15000/2</f>
        <v>7500</v>
      </c>
    </row>
    <row r="22" spans="1:4" ht="15" thickBot="1">
      <c r="A22" s="177">
        <v>18</v>
      </c>
      <c r="B22" s="6" t="s">
        <v>1810</v>
      </c>
      <c r="C22" s="178">
        <v>45386</v>
      </c>
      <c r="D22" s="100">
        <v>1500</v>
      </c>
    </row>
    <row r="23" spans="1:4" ht="15" thickBot="1">
      <c r="A23" s="177">
        <v>19</v>
      </c>
      <c r="B23" s="6" t="s">
        <v>1810</v>
      </c>
      <c r="C23" s="178">
        <v>45386</v>
      </c>
      <c r="D23" s="100">
        <v>1500</v>
      </c>
    </row>
    <row r="24" spans="1:4" ht="15" thickBot="1">
      <c r="A24" s="177">
        <v>20</v>
      </c>
      <c r="B24" s="6" t="s">
        <v>1803</v>
      </c>
      <c r="C24" s="178">
        <v>45386</v>
      </c>
      <c r="D24" s="100">
        <v>6000</v>
      </c>
    </row>
    <row r="25" spans="1:4" ht="15" thickBot="1">
      <c r="A25" s="177">
        <v>21</v>
      </c>
      <c r="B25" s="6" t="s">
        <v>1811</v>
      </c>
      <c r="C25" s="178">
        <v>45386</v>
      </c>
      <c r="D25" s="100">
        <f>21500/2</f>
        <v>10750</v>
      </c>
    </row>
    <row r="26" spans="1:4" ht="15" thickBot="1">
      <c r="A26" s="177">
        <v>22</v>
      </c>
      <c r="B26" s="6" t="s">
        <v>1812</v>
      </c>
      <c r="C26" s="178">
        <v>45386</v>
      </c>
      <c r="D26" s="100">
        <v>4500</v>
      </c>
    </row>
    <row r="27" spans="1:4" ht="24.6" thickBot="1">
      <c r="A27" s="177">
        <v>23</v>
      </c>
      <c r="B27" s="6" t="s">
        <v>1804</v>
      </c>
      <c r="C27" s="178">
        <v>45386</v>
      </c>
      <c r="D27" s="100">
        <v>4000</v>
      </c>
    </row>
    <row r="28" spans="1:4" ht="15" thickBot="1">
      <c r="A28" s="177">
        <v>24</v>
      </c>
      <c r="B28" s="6" t="s">
        <v>1813</v>
      </c>
      <c r="C28" s="178">
        <v>45386</v>
      </c>
      <c r="D28" s="100">
        <v>3000</v>
      </c>
    </row>
    <row r="29" spans="1:4" ht="24.6" thickBot="1">
      <c r="A29" s="177">
        <v>25</v>
      </c>
      <c r="B29" s="6" t="s">
        <v>1814</v>
      </c>
      <c r="C29" s="178">
        <v>45386</v>
      </c>
      <c r="D29" s="100">
        <f>25000/2</f>
        <v>12500</v>
      </c>
    </row>
    <row r="30" spans="1:4" ht="24.6" thickBot="1">
      <c r="A30" s="177">
        <v>26</v>
      </c>
      <c r="B30" s="6" t="s">
        <v>1814</v>
      </c>
      <c r="C30" s="178">
        <v>45386</v>
      </c>
      <c r="D30" s="100">
        <v>5500</v>
      </c>
    </row>
    <row r="31" spans="1:4" ht="24.6" thickBot="1">
      <c r="A31" s="177">
        <v>27</v>
      </c>
      <c r="B31" s="6" t="s">
        <v>1814</v>
      </c>
      <c r="C31" s="178">
        <v>45386</v>
      </c>
      <c r="D31" s="100">
        <v>6000</v>
      </c>
    </row>
    <row r="32" spans="1:4" ht="24.6" thickBot="1">
      <c r="A32" s="177">
        <v>28</v>
      </c>
      <c r="B32" s="6" t="s">
        <v>1814</v>
      </c>
      <c r="C32" s="178">
        <v>45386</v>
      </c>
      <c r="D32" s="100">
        <f>25000/2</f>
        <v>12500</v>
      </c>
    </row>
    <row r="33" spans="1:4" ht="15" thickBot="1">
      <c r="A33" s="177">
        <v>29</v>
      </c>
      <c r="B33" s="6" t="s">
        <v>1803</v>
      </c>
      <c r="C33" s="178">
        <v>45386</v>
      </c>
      <c r="D33" s="100">
        <v>4000</v>
      </c>
    </row>
    <row r="34" spans="1:4" ht="15" thickBot="1">
      <c r="A34" s="177">
        <v>30</v>
      </c>
      <c r="B34" s="6" t="s">
        <v>1801</v>
      </c>
      <c r="C34" s="178">
        <v>45386</v>
      </c>
      <c r="D34" s="100">
        <v>15000</v>
      </c>
    </row>
    <row r="35" spans="1:4" ht="15" thickBot="1">
      <c r="A35" s="177">
        <v>31</v>
      </c>
      <c r="B35" s="6" t="s">
        <v>1815</v>
      </c>
      <c r="C35" s="178">
        <v>45386</v>
      </c>
      <c r="D35" s="100">
        <v>6000</v>
      </c>
    </row>
    <row r="36" spans="1:4" ht="15" thickBot="1">
      <c r="A36" s="177">
        <v>32</v>
      </c>
      <c r="B36" s="6" t="s">
        <v>1816</v>
      </c>
      <c r="C36" s="178">
        <v>45386</v>
      </c>
      <c r="D36" s="100">
        <f>93000/2</f>
        <v>46500</v>
      </c>
    </row>
    <row r="37" spans="1:4" ht="15" thickBot="1">
      <c r="A37" s="177">
        <v>33</v>
      </c>
      <c r="B37" s="6" t="s">
        <v>1817</v>
      </c>
      <c r="C37" s="178">
        <v>45386</v>
      </c>
      <c r="D37" s="100">
        <v>15000</v>
      </c>
    </row>
    <row r="38" spans="1:4" ht="15" thickBot="1">
      <c r="A38" s="177">
        <v>34</v>
      </c>
      <c r="B38" s="6" t="s">
        <v>1818</v>
      </c>
      <c r="C38" s="178">
        <v>45386</v>
      </c>
      <c r="D38" s="100">
        <f>92250/2</f>
        <v>46125</v>
      </c>
    </row>
    <row r="39" spans="1:4" ht="24.6" thickBot="1">
      <c r="A39" s="177">
        <v>35</v>
      </c>
      <c r="B39" s="6" t="s">
        <v>1820</v>
      </c>
      <c r="C39" s="178">
        <v>45386</v>
      </c>
      <c r="D39" s="100">
        <v>4000</v>
      </c>
    </row>
    <row r="40" spans="1:4" ht="15" thickBot="1">
      <c r="A40" s="177">
        <v>36</v>
      </c>
      <c r="B40" s="6" t="s">
        <v>1823</v>
      </c>
      <c r="C40" s="178">
        <v>45386</v>
      </c>
      <c r="D40" s="100">
        <v>3000</v>
      </c>
    </row>
    <row r="41" spans="1:4" ht="15" thickBot="1">
      <c r="A41" s="177">
        <v>37</v>
      </c>
      <c r="B41" s="6" t="s">
        <v>1801</v>
      </c>
      <c r="C41" s="178">
        <v>45386</v>
      </c>
      <c r="D41" s="100">
        <v>3000</v>
      </c>
    </row>
    <row r="42" spans="1:4" ht="15" thickBot="1">
      <c r="A42" s="177">
        <v>38</v>
      </c>
      <c r="B42" s="6" t="s">
        <v>1824</v>
      </c>
      <c r="C42" s="178">
        <v>45386</v>
      </c>
      <c r="D42" s="100">
        <v>19300</v>
      </c>
    </row>
    <row r="43" spans="1:4" ht="15" thickBot="1">
      <c r="A43" s="177">
        <v>39</v>
      </c>
      <c r="B43" s="6" t="s">
        <v>1821</v>
      </c>
      <c r="C43" s="178">
        <v>45386</v>
      </c>
      <c r="D43" s="100">
        <v>3000</v>
      </c>
    </row>
    <row r="44" spans="1:4" ht="15" thickBot="1">
      <c r="A44" s="177">
        <v>40</v>
      </c>
      <c r="B44" s="6" t="s">
        <v>1805</v>
      </c>
      <c r="C44" s="178">
        <v>45386</v>
      </c>
      <c r="D44" s="100">
        <v>15000</v>
      </c>
    </row>
    <row r="45" spans="1:4" ht="15" thickBot="1">
      <c r="A45" s="177">
        <v>41</v>
      </c>
      <c r="B45" s="6" t="s">
        <v>1819</v>
      </c>
      <c r="C45" s="178">
        <v>45386</v>
      </c>
      <c r="D45" s="100">
        <f>25000/2</f>
        <v>12500</v>
      </c>
    </row>
    <row r="46" spans="1:4" ht="15" thickBot="1">
      <c r="A46" s="177">
        <v>42</v>
      </c>
      <c r="B46" s="6" t="s">
        <v>1822</v>
      </c>
      <c r="C46" s="178">
        <v>45386</v>
      </c>
      <c r="D46" s="100">
        <f>6150/2</f>
        <v>3075</v>
      </c>
    </row>
    <row r="47" spans="1:4" ht="15" thickBot="1">
      <c r="A47" s="177">
        <v>43</v>
      </c>
      <c r="B47" s="6" t="s">
        <v>1825</v>
      </c>
      <c r="C47" s="178">
        <v>45386</v>
      </c>
      <c r="D47" s="100">
        <v>1500</v>
      </c>
    </row>
    <row r="48" spans="1:4" ht="15" thickBot="1">
      <c r="A48" s="177">
        <v>44</v>
      </c>
      <c r="B48" s="6" t="s">
        <v>1825</v>
      </c>
      <c r="C48" s="178">
        <v>45386</v>
      </c>
      <c r="D48" s="100">
        <f>11000/2</f>
        <v>5500</v>
      </c>
    </row>
    <row r="49" spans="1:4" ht="15" thickBot="1">
      <c r="A49" s="177">
        <v>45</v>
      </c>
      <c r="B49" s="6" t="s">
        <v>1818</v>
      </c>
      <c r="C49" s="178">
        <v>45386</v>
      </c>
      <c r="D49" s="100">
        <f>5500/2</f>
        <v>2750</v>
      </c>
    </row>
    <row r="50" spans="1:4" ht="15" thickBot="1">
      <c r="A50" s="177">
        <v>46</v>
      </c>
      <c r="B50" s="6" t="s">
        <v>1826</v>
      </c>
      <c r="C50" s="178">
        <v>45386</v>
      </c>
      <c r="D50" s="174">
        <v>15000</v>
      </c>
    </row>
    <row r="51" spans="1:4" ht="15" thickBot="1">
      <c r="A51" s="177">
        <v>47</v>
      </c>
      <c r="B51" s="6" t="s">
        <v>1827</v>
      </c>
      <c r="C51" s="178">
        <v>45386</v>
      </c>
      <c r="D51" s="100">
        <v>9000</v>
      </c>
    </row>
    <row r="52" spans="1:4" ht="15" thickBot="1">
      <c r="A52" s="177">
        <v>48</v>
      </c>
      <c r="B52" s="6" t="s">
        <v>1828</v>
      </c>
      <c r="C52" s="178">
        <v>45386</v>
      </c>
      <c r="D52" s="100">
        <v>3000</v>
      </c>
    </row>
    <row r="53" spans="1:4" ht="15" thickBot="1">
      <c r="A53" s="177">
        <v>49</v>
      </c>
      <c r="B53" s="6" t="s">
        <v>1829</v>
      </c>
      <c r="C53" s="178">
        <v>45386</v>
      </c>
      <c r="D53" s="100">
        <v>1500</v>
      </c>
    </row>
    <row r="54" spans="1:4" ht="15" thickBot="1">
      <c r="A54" s="177">
        <v>50</v>
      </c>
      <c r="B54" s="6" t="s">
        <v>1830</v>
      </c>
      <c r="C54" s="178">
        <v>45386</v>
      </c>
      <c r="D54" s="100">
        <v>9000</v>
      </c>
    </row>
    <row r="55" spans="1:4" ht="15" thickBot="1">
      <c r="A55" s="177">
        <v>51</v>
      </c>
      <c r="B55" s="6" t="s">
        <v>1831</v>
      </c>
      <c r="C55" s="178">
        <v>45386</v>
      </c>
      <c r="D55" s="100">
        <v>15000</v>
      </c>
    </row>
    <row r="56" spans="1:4" ht="15" thickBot="1">
      <c r="A56" s="177">
        <v>52</v>
      </c>
      <c r="B56" s="6" t="s">
        <v>1832</v>
      </c>
      <c r="C56" s="178">
        <v>45386</v>
      </c>
      <c r="D56" s="100">
        <v>5000</v>
      </c>
    </row>
    <row r="57" spans="1:4" ht="15" thickBot="1">
      <c r="A57" s="177">
        <v>53</v>
      </c>
      <c r="B57" s="6" t="s">
        <v>1833</v>
      </c>
      <c r="C57" s="178">
        <v>45386</v>
      </c>
      <c r="D57" s="100">
        <v>1500</v>
      </c>
    </row>
    <row r="58" spans="1:4" ht="15" thickBot="1">
      <c r="A58" s="177">
        <v>54</v>
      </c>
      <c r="B58" s="6" t="s">
        <v>1834</v>
      </c>
      <c r="C58" s="178">
        <v>45386</v>
      </c>
      <c r="D58" s="100">
        <v>3000</v>
      </c>
    </row>
    <row r="59" spans="1:4" ht="15" thickBot="1">
      <c r="A59" s="177">
        <v>55</v>
      </c>
      <c r="B59" s="6" t="s">
        <v>1835</v>
      </c>
      <c r="C59" s="178">
        <v>45386</v>
      </c>
      <c r="D59" s="100">
        <v>2500</v>
      </c>
    </row>
    <row r="60" spans="1:4" ht="15" thickBot="1">
      <c r="A60" s="177">
        <v>56</v>
      </c>
      <c r="B60" s="6" t="s">
        <v>1836</v>
      </c>
      <c r="C60" s="178">
        <v>45386</v>
      </c>
      <c r="D60" s="100">
        <v>4500</v>
      </c>
    </row>
    <row r="61" spans="1:4" ht="15" thickBot="1">
      <c r="A61" s="177">
        <v>57</v>
      </c>
      <c r="B61" s="6" t="s">
        <v>1837</v>
      </c>
      <c r="C61" s="178">
        <v>45386</v>
      </c>
      <c r="D61" s="100">
        <v>3000</v>
      </c>
    </row>
    <row r="62" spans="1:4" ht="15" thickBot="1">
      <c r="A62" s="177">
        <v>58</v>
      </c>
      <c r="B62" s="6" t="s">
        <v>1838</v>
      </c>
      <c r="C62" s="178">
        <v>45386</v>
      </c>
      <c r="D62" s="100">
        <v>6000</v>
      </c>
    </row>
    <row r="63" spans="1:4" ht="15" thickBot="1">
      <c r="A63" s="177">
        <v>59</v>
      </c>
      <c r="B63" s="6" t="s">
        <v>1839</v>
      </c>
      <c r="C63" s="178">
        <v>45386</v>
      </c>
      <c r="D63" s="100">
        <v>3000</v>
      </c>
    </row>
    <row r="64" spans="1:4" ht="15" thickBot="1">
      <c r="A64" s="177">
        <v>60</v>
      </c>
      <c r="B64" s="6" t="s">
        <v>1840</v>
      </c>
      <c r="C64" s="178">
        <v>45386</v>
      </c>
      <c r="D64" s="100">
        <v>2500</v>
      </c>
    </row>
    <row r="65" spans="1:4" ht="15" thickBot="1">
      <c r="A65" s="177">
        <v>61</v>
      </c>
      <c r="B65" s="6" t="s">
        <v>1841</v>
      </c>
      <c r="C65" s="178">
        <v>45386</v>
      </c>
      <c r="D65" s="100">
        <v>9000</v>
      </c>
    </row>
    <row r="66" spans="1:4" ht="15" thickBot="1">
      <c r="A66" s="177">
        <v>62</v>
      </c>
      <c r="B66" s="6" t="s">
        <v>1842</v>
      </c>
      <c r="C66" s="178">
        <v>45386</v>
      </c>
      <c r="D66" s="100">
        <v>1500</v>
      </c>
    </row>
    <row r="67" spans="1:4" ht="15" thickBot="1">
      <c r="A67" s="177">
        <v>63</v>
      </c>
      <c r="B67" s="6" t="s">
        <v>1843</v>
      </c>
      <c r="C67" s="178">
        <v>45386</v>
      </c>
      <c r="D67" s="100">
        <v>2000</v>
      </c>
    </row>
    <row r="68" spans="1:4" ht="15" thickBot="1">
      <c r="A68" s="177">
        <v>64</v>
      </c>
      <c r="B68" s="6" t="s">
        <v>1844</v>
      </c>
      <c r="C68" s="178">
        <v>45386</v>
      </c>
      <c r="D68" s="100">
        <v>2000</v>
      </c>
    </row>
    <row r="69" spans="1:4" ht="15" thickBot="1">
      <c r="A69" s="177">
        <v>65</v>
      </c>
      <c r="B69" s="6" t="s">
        <v>1845</v>
      </c>
      <c r="C69" s="178">
        <v>45386</v>
      </c>
      <c r="D69" s="100">
        <v>1500</v>
      </c>
    </row>
    <row r="70" spans="1:4" ht="15" thickBot="1">
      <c r="A70" s="177">
        <v>66</v>
      </c>
      <c r="B70" s="6" t="s">
        <v>1846</v>
      </c>
      <c r="C70" s="178">
        <v>45386</v>
      </c>
      <c r="D70" s="100">
        <v>2500</v>
      </c>
    </row>
    <row r="71" spans="1:4" ht="15" thickBot="1">
      <c r="A71" s="177">
        <v>67</v>
      </c>
      <c r="B71" s="6" t="s">
        <v>1847</v>
      </c>
      <c r="C71" s="178">
        <v>45386</v>
      </c>
      <c r="D71" s="100">
        <v>3000</v>
      </c>
    </row>
    <row r="72" spans="1:4" ht="15" thickBot="1">
      <c r="A72" s="177">
        <v>68</v>
      </c>
      <c r="B72" s="6" t="s">
        <v>1848</v>
      </c>
      <c r="C72" s="178">
        <v>45386</v>
      </c>
      <c r="D72" s="100">
        <v>1500</v>
      </c>
    </row>
    <row r="73" spans="1:4" ht="15" thickBot="1">
      <c r="A73" s="177">
        <v>69</v>
      </c>
      <c r="B73" s="6" t="s">
        <v>1849</v>
      </c>
      <c r="C73" s="178">
        <v>45386</v>
      </c>
      <c r="D73" s="100">
        <v>1500</v>
      </c>
    </row>
    <row r="74" spans="1:4" ht="15" thickBot="1">
      <c r="A74" s="177">
        <v>70</v>
      </c>
      <c r="B74" s="6" t="s">
        <v>1850</v>
      </c>
      <c r="C74" s="178">
        <v>45386</v>
      </c>
      <c r="D74" s="100">
        <v>2500</v>
      </c>
    </row>
    <row r="75" spans="1:4" ht="15" thickBot="1">
      <c r="A75" s="177">
        <v>71</v>
      </c>
      <c r="B75" s="6" t="s">
        <v>1851</v>
      </c>
      <c r="C75" s="178">
        <v>45386</v>
      </c>
      <c r="D75" s="100">
        <v>2000</v>
      </c>
    </row>
    <row r="76" spans="1:4" ht="24.6" thickBot="1">
      <c r="A76" s="177">
        <v>72</v>
      </c>
      <c r="B76" s="6" t="s">
        <v>1852</v>
      </c>
      <c r="C76" s="178">
        <v>45386</v>
      </c>
      <c r="D76" s="100">
        <v>2500</v>
      </c>
    </row>
    <row r="77" spans="1:4" ht="15" thickBot="1">
      <c r="A77" s="177">
        <v>73</v>
      </c>
      <c r="B77" s="6" t="s">
        <v>1853</v>
      </c>
      <c r="C77" s="178">
        <v>45386</v>
      </c>
      <c r="D77" s="100">
        <v>1500</v>
      </c>
    </row>
    <row r="78" spans="1:4" ht="15" thickBot="1">
      <c r="A78" s="177">
        <v>74</v>
      </c>
      <c r="B78" s="6" t="s">
        <v>1854</v>
      </c>
      <c r="C78" s="178">
        <v>45386</v>
      </c>
      <c r="D78" s="100">
        <v>1500</v>
      </c>
    </row>
    <row r="79" spans="1:4" ht="15" thickBot="1">
      <c r="A79" s="177">
        <v>75</v>
      </c>
      <c r="B79" s="6" t="s">
        <v>1855</v>
      </c>
      <c r="C79" s="178">
        <v>45386</v>
      </c>
      <c r="D79" s="100">
        <v>1500</v>
      </c>
    </row>
    <row r="80" spans="1:4" ht="15" thickBot="1">
      <c r="A80" s="177">
        <v>76</v>
      </c>
      <c r="B80" s="6" t="s">
        <v>1856</v>
      </c>
      <c r="C80" s="178">
        <v>45386</v>
      </c>
      <c r="D80" s="100">
        <v>1500</v>
      </c>
    </row>
    <row r="81" spans="1:4" ht="15" thickBot="1">
      <c r="A81" s="177">
        <v>77</v>
      </c>
      <c r="B81" s="6" t="s">
        <v>1857</v>
      </c>
      <c r="C81" s="178">
        <v>45386</v>
      </c>
      <c r="D81" s="100">
        <v>3000</v>
      </c>
    </row>
    <row r="82" spans="1:4" ht="15" thickBot="1">
      <c r="A82" s="177">
        <v>78</v>
      </c>
      <c r="B82" s="6" t="s">
        <v>1858</v>
      </c>
      <c r="C82" s="178">
        <v>45386</v>
      </c>
      <c r="D82" s="100">
        <v>2500</v>
      </c>
    </row>
    <row r="83" spans="1:4" ht="15" thickBot="1">
      <c r="A83" s="177">
        <v>79</v>
      </c>
      <c r="B83" s="6" t="s">
        <v>1859</v>
      </c>
      <c r="C83" s="178">
        <v>45386</v>
      </c>
      <c r="D83" s="100">
        <v>6000</v>
      </c>
    </row>
    <row r="84" spans="1:4" ht="15" thickBot="1">
      <c r="A84" s="177">
        <v>80</v>
      </c>
      <c r="B84" s="6" t="s">
        <v>1860</v>
      </c>
      <c r="C84" s="178">
        <v>45386</v>
      </c>
      <c r="D84" s="100">
        <v>1500</v>
      </c>
    </row>
    <row r="85" spans="1:4" ht="15" thickBot="1">
      <c r="A85" s="177">
        <v>81</v>
      </c>
      <c r="B85" s="6" t="s">
        <v>1861</v>
      </c>
      <c r="C85" s="178">
        <v>45386</v>
      </c>
      <c r="D85" s="100">
        <v>3000</v>
      </c>
    </row>
    <row r="86" spans="1:4" ht="15" thickBot="1">
      <c r="A86" s="177">
        <v>82</v>
      </c>
      <c r="B86" s="6" t="s">
        <v>1862</v>
      </c>
      <c r="C86" s="178">
        <v>45386</v>
      </c>
      <c r="D86" s="100">
        <v>7500</v>
      </c>
    </row>
    <row r="87" spans="1:4" ht="15" thickBot="1">
      <c r="A87" s="177">
        <v>83</v>
      </c>
      <c r="B87" s="6" t="s">
        <v>1863</v>
      </c>
      <c r="C87" s="178">
        <v>45386</v>
      </c>
      <c r="D87" s="100">
        <v>2500</v>
      </c>
    </row>
    <row r="88" spans="1:4" ht="15" thickBot="1">
      <c r="A88" s="177">
        <v>84</v>
      </c>
      <c r="B88" s="6" t="s">
        <v>1864</v>
      </c>
      <c r="C88" s="178">
        <v>45386</v>
      </c>
      <c r="D88" s="100">
        <v>3000</v>
      </c>
    </row>
    <row r="89" spans="1:4" ht="15" thickBot="1">
      <c r="A89" s="177">
        <v>85</v>
      </c>
      <c r="B89" s="6" t="s">
        <v>1865</v>
      </c>
      <c r="C89" s="178">
        <v>45386</v>
      </c>
      <c r="D89" s="100">
        <v>1500</v>
      </c>
    </row>
    <row r="90" spans="1:4" ht="15" thickBot="1">
      <c r="A90" s="177">
        <v>86</v>
      </c>
      <c r="B90" s="6" t="s">
        <v>1866</v>
      </c>
      <c r="C90" s="178">
        <v>45386</v>
      </c>
      <c r="D90" s="100">
        <v>1500</v>
      </c>
    </row>
    <row r="91" spans="1:4" ht="15" thickBot="1">
      <c r="A91" s="177">
        <v>87</v>
      </c>
      <c r="B91" s="6" t="s">
        <v>1867</v>
      </c>
      <c r="C91" s="178">
        <v>45386</v>
      </c>
      <c r="D91" s="100">
        <v>2000</v>
      </c>
    </row>
    <row r="92" spans="1:4" ht="15" thickBot="1">
      <c r="A92" s="177">
        <v>88</v>
      </c>
      <c r="B92" s="6" t="s">
        <v>1868</v>
      </c>
      <c r="C92" s="178">
        <v>45386</v>
      </c>
      <c r="D92" s="100">
        <v>2000</v>
      </c>
    </row>
    <row r="93" spans="1:4" ht="15" thickBot="1">
      <c r="A93" s="177">
        <v>89</v>
      </c>
      <c r="B93" s="6" t="s">
        <v>1869</v>
      </c>
      <c r="C93" s="178">
        <v>45386</v>
      </c>
      <c r="D93" s="100">
        <v>3000</v>
      </c>
    </row>
    <row r="94" spans="1:4" ht="15" thickBot="1">
      <c r="A94" s="177">
        <v>90</v>
      </c>
      <c r="B94" s="6" t="s">
        <v>1870</v>
      </c>
      <c r="C94" s="178">
        <v>45386</v>
      </c>
      <c r="D94" s="100">
        <v>1500</v>
      </c>
    </row>
    <row r="95" spans="1:4" ht="15" thickBot="1">
      <c r="A95" s="177">
        <v>91</v>
      </c>
      <c r="B95" s="6" t="s">
        <v>1871</v>
      </c>
      <c r="C95" s="178">
        <v>45386</v>
      </c>
      <c r="D95" s="100">
        <v>2000</v>
      </c>
    </row>
    <row r="96" spans="1:4" ht="15" thickBot="1">
      <c r="A96" s="177">
        <v>92</v>
      </c>
      <c r="B96" s="6" t="s">
        <v>1872</v>
      </c>
      <c r="C96" s="178">
        <v>45386</v>
      </c>
      <c r="D96" s="100">
        <v>1500</v>
      </c>
    </row>
    <row r="97" spans="1:4" ht="15" thickBot="1">
      <c r="A97" s="177">
        <v>93</v>
      </c>
      <c r="B97" s="6" t="s">
        <v>1873</v>
      </c>
      <c r="C97" s="178">
        <v>45386</v>
      </c>
      <c r="D97" s="100">
        <v>2500</v>
      </c>
    </row>
    <row r="98" spans="1:4" ht="15" thickBot="1">
      <c r="A98" s="177">
        <v>94</v>
      </c>
      <c r="B98" s="6" t="s">
        <v>1874</v>
      </c>
      <c r="C98" s="178">
        <v>45386</v>
      </c>
      <c r="D98" s="100">
        <v>2000</v>
      </c>
    </row>
    <row r="99" spans="1:4" ht="15" thickBot="1">
      <c r="A99" s="177">
        <v>95</v>
      </c>
      <c r="B99" s="6" t="s">
        <v>1875</v>
      </c>
      <c r="C99" s="178">
        <v>45386</v>
      </c>
      <c r="D99" s="100">
        <v>2500</v>
      </c>
    </row>
    <row r="100" spans="1:4" ht="15" thickBot="1">
      <c r="A100" s="177">
        <v>96</v>
      </c>
      <c r="B100" s="6" t="s">
        <v>1832</v>
      </c>
      <c r="C100" s="178">
        <v>45386</v>
      </c>
      <c r="D100" s="100">
        <v>6000</v>
      </c>
    </row>
    <row r="101" spans="1:4" ht="15" thickBot="1">
      <c r="A101" s="177">
        <v>97</v>
      </c>
      <c r="B101" s="6" t="s">
        <v>1876</v>
      </c>
      <c r="C101" s="178">
        <v>45386</v>
      </c>
      <c r="D101" s="100">
        <v>3000</v>
      </c>
    </row>
    <row r="102" spans="1:4" ht="15" thickBot="1">
      <c r="A102" s="177">
        <v>98</v>
      </c>
      <c r="B102" s="6" t="s">
        <v>1877</v>
      </c>
      <c r="C102" s="178">
        <v>45386</v>
      </c>
      <c r="D102" s="100">
        <v>6000</v>
      </c>
    </row>
    <row r="103" spans="1:4" ht="15" thickBot="1">
      <c r="A103" s="177">
        <v>99</v>
      </c>
      <c r="B103" s="6" t="s">
        <v>1878</v>
      </c>
      <c r="C103" s="178">
        <v>45386</v>
      </c>
      <c r="D103" s="100">
        <v>3000</v>
      </c>
    </row>
    <row r="104" spans="1:4" ht="15" thickBot="1">
      <c r="A104" s="177">
        <v>100</v>
      </c>
      <c r="B104" s="6" t="s">
        <v>1879</v>
      </c>
      <c r="C104" s="178">
        <v>45386</v>
      </c>
      <c r="D104" s="100">
        <v>1500</v>
      </c>
    </row>
    <row r="105" spans="1:4" ht="15" thickBot="1">
      <c r="A105" s="177">
        <v>101</v>
      </c>
      <c r="B105" s="6" t="s">
        <v>1880</v>
      </c>
      <c r="C105" s="178">
        <v>45386</v>
      </c>
      <c r="D105" s="100">
        <v>2000</v>
      </c>
    </row>
    <row r="106" spans="1:4" ht="15" thickBot="1">
      <c r="A106" s="177">
        <v>102</v>
      </c>
      <c r="B106" s="6" t="s">
        <v>1881</v>
      </c>
      <c r="C106" s="178">
        <v>45386</v>
      </c>
      <c r="D106" s="100">
        <v>1500</v>
      </c>
    </row>
    <row r="107" spans="1:4" ht="15" thickBot="1">
      <c r="A107" s="177">
        <v>103</v>
      </c>
      <c r="B107" s="6" t="s">
        <v>1882</v>
      </c>
      <c r="C107" s="178">
        <v>45386</v>
      </c>
      <c r="D107" s="100">
        <v>1500</v>
      </c>
    </row>
    <row r="108" spans="1:4" ht="15" thickBot="1">
      <c r="A108" s="177">
        <v>104</v>
      </c>
      <c r="B108" s="6" t="s">
        <v>1883</v>
      </c>
      <c r="C108" s="178">
        <v>45386</v>
      </c>
      <c r="D108" s="100">
        <v>2000</v>
      </c>
    </row>
    <row r="109" spans="1:4" ht="15" thickBot="1">
      <c r="A109" s="177">
        <v>105</v>
      </c>
      <c r="B109" s="6" t="s">
        <v>1884</v>
      </c>
      <c r="C109" s="178">
        <v>45386</v>
      </c>
      <c r="D109" s="100">
        <v>2500</v>
      </c>
    </row>
    <row r="110" spans="1:4" ht="15" thickBot="1">
      <c r="A110" s="177">
        <v>106</v>
      </c>
      <c r="B110" s="6" t="s">
        <v>1885</v>
      </c>
      <c r="C110" s="178">
        <v>45386</v>
      </c>
      <c r="D110" s="100">
        <v>2000</v>
      </c>
    </row>
    <row r="111" spans="1:4" ht="15" thickBot="1">
      <c r="A111" s="177">
        <v>107</v>
      </c>
      <c r="B111" s="6" t="s">
        <v>1886</v>
      </c>
      <c r="C111" s="178">
        <v>45386</v>
      </c>
      <c r="D111" s="100">
        <v>1500</v>
      </c>
    </row>
    <row r="112" spans="1:4" ht="15" thickBot="1">
      <c r="A112" s="177">
        <v>108</v>
      </c>
      <c r="B112" s="6" t="s">
        <v>1887</v>
      </c>
      <c r="C112" s="178">
        <v>45386</v>
      </c>
      <c r="D112" s="100">
        <v>1500</v>
      </c>
    </row>
    <row r="113" spans="1:4" ht="15" customHeight="1" thickBot="1">
      <c r="A113" s="177">
        <v>109</v>
      </c>
      <c r="B113" s="6" t="s">
        <v>1888</v>
      </c>
      <c r="C113" s="178">
        <v>45386</v>
      </c>
      <c r="D113" s="100">
        <v>1500</v>
      </c>
    </row>
    <row r="114" spans="1:4" ht="15" thickBot="1">
      <c r="A114" s="177">
        <v>110</v>
      </c>
      <c r="B114" s="6" t="s">
        <v>1889</v>
      </c>
      <c r="C114" s="178">
        <v>45386</v>
      </c>
      <c r="D114" s="100">
        <v>3000</v>
      </c>
    </row>
    <row r="115" spans="1:4" ht="15" thickBot="1">
      <c r="A115" s="177">
        <v>111</v>
      </c>
      <c r="B115" s="6" t="s">
        <v>1885</v>
      </c>
      <c r="C115" s="178">
        <v>45386</v>
      </c>
      <c r="D115" s="100">
        <v>2000</v>
      </c>
    </row>
    <row r="116" spans="1:4" ht="15" thickBot="1">
      <c r="A116" s="177">
        <v>112</v>
      </c>
      <c r="B116" s="6" t="s">
        <v>1890</v>
      </c>
      <c r="C116" s="178">
        <v>45386</v>
      </c>
      <c r="D116" s="100">
        <v>1500</v>
      </c>
    </row>
    <row r="117" spans="1:4" ht="15" thickBot="1">
      <c r="A117" s="177">
        <v>113</v>
      </c>
      <c r="B117" s="6" t="s">
        <v>1859</v>
      </c>
      <c r="C117" s="178">
        <v>45386</v>
      </c>
      <c r="D117" s="100">
        <v>5500</v>
      </c>
    </row>
    <row r="118" spans="1:4" ht="15" thickBot="1">
      <c r="A118" s="177">
        <v>114</v>
      </c>
      <c r="B118" s="6" t="s">
        <v>1891</v>
      </c>
      <c r="C118" s="178">
        <v>45386</v>
      </c>
      <c r="D118" s="100">
        <v>1500</v>
      </c>
    </row>
    <row r="119" spans="1:4" ht="15" thickBot="1">
      <c r="A119" s="177">
        <v>115</v>
      </c>
      <c r="B119" s="6" t="s">
        <v>1892</v>
      </c>
      <c r="C119" s="178">
        <v>45386</v>
      </c>
      <c r="D119" s="100">
        <v>2500</v>
      </c>
    </row>
    <row r="120" spans="1:4" ht="15" thickBot="1">
      <c r="A120" s="177">
        <v>116</v>
      </c>
      <c r="B120" s="6" t="s">
        <v>1893</v>
      </c>
      <c r="C120" s="178">
        <v>45386</v>
      </c>
      <c r="D120" s="100">
        <v>3000</v>
      </c>
    </row>
    <row r="121" spans="1:4" ht="15" thickBot="1">
      <c r="A121" s="177">
        <v>117</v>
      </c>
      <c r="B121" s="6" t="s">
        <v>1894</v>
      </c>
      <c r="C121" s="178">
        <v>45386</v>
      </c>
      <c r="D121" s="100">
        <v>3000</v>
      </c>
    </row>
    <row r="122" spans="1:4">
      <c r="A122" s="338" t="s">
        <v>14</v>
      </c>
      <c r="B122" s="338"/>
      <c r="C122" s="99"/>
      <c r="D122" s="100">
        <f>SUM(D5:D121)</f>
        <v>622625</v>
      </c>
    </row>
  </sheetData>
  <mergeCells count="3">
    <mergeCell ref="A1:D1"/>
    <mergeCell ref="A2:D2"/>
    <mergeCell ref="A122:B122"/>
  </mergeCells>
  <pageMargins left="0.7" right="0.7" top="0.75" bottom="0.7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9"/>
  <sheetViews>
    <sheetView workbookViewId="0">
      <selection sqref="A1:F1"/>
    </sheetView>
  </sheetViews>
  <sheetFormatPr defaultRowHeight="14.4"/>
  <cols>
    <col min="1" max="1" width="4.88671875" customWidth="1"/>
    <col min="2" max="2" width="25.109375" customWidth="1"/>
    <col min="3" max="6" width="20.33203125" customWidth="1"/>
    <col min="7" max="7" width="16" customWidth="1"/>
  </cols>
  <sheetData>
    <row r="1" spans="1:6">
      <c r="A1" s="252" t="s">
        <v>492</v>
      </c>
      <c r="B1" s="253"/>
      <c r="C1" s="253"/>
      <c r="D1" s="253"/>
      <c r="E1" s="253"/>
      <c r="F1" s="253"/>
    </row>
    <row r="2" spans="1:6" ht="7.95" customHeight="1" thickBot="1">
      <c r="A2" s="258"/>
      <c r="B2" s="258"/>
      <c r="C2" s="258"/>
      <c r="D2" s="258"/>
      <c r="E2" s="258"/>
      <c r="F2" s="258"/>
    </row>
    <row r="3" spans="1:6" ht="69.599999999999994" thickBot="1">
      <c r="A3" s="30" t="s">
        <v>34</v>
      </c>
      <c r="B3" s="30" t="s">
        <v>88</v>
      </c>
      <c r="C3" s="49" t="s">
        <v>89</v>
      </c>
      <c r="D3" s="49" t="s">
        <v>90</v>
      </c>
      <c r="E3" s="49" t="s">
        <v>91</v>
      </c>
      <c r="F3" s="51" t="s">
        <v>92</v>
      </c>
    </row>
    <row r="4" spans="1:6" ht="15" thickBot="1">
      <c r="A4" s="18">
        <v>1</v>
      </c>
      <c r="B4" s="18">
        <v>2</v>
      </c>
      <c r="C4" s="18">
        <v>3</v>
      </c>
      <c r="D4" s="18">
        <v>4</v>
      </c>
      <c r="E4" s="22">
        <v>5</v>
      </c>
      <c r="F4" s="23">
        <v>6</v>
      </c>
    </row>
    <row r="5" spans="1:6" ht="15" thickBot="1">
      <c r="A5" s="18"/>
      <c r="B5" s="18"/>
      <c r="C5" s="18"/>
      <c r="D5" s="18"/>
      <c r="E5" s="22"/>
      <c r="F5" s="23"/>
    </row>
    <row r="6" spans="1:6" ht="15" thickBot="1">
      <c r="A6" s="18"/>
      <c r="B6" s="18"/>
      <c r="C6" s="18"/>
      <c r="D6" s="18"/>
      <c r="E6" s="22"/>
      <c r="F6" s="23"/>
    </row>
    <row r="7" spans="1:6" ht="15" thickBot="1">
      <c r="A7" s="24"/>
      <c r="B7" s="24"/>
      <c r="C7" s="24"/>
      <c r="D7" s="24"/>
      <c r="E7" s="24"/>
      <c r="F7" s="25"/>
    </row>
    <row r="8" spans="1:6" ht="15" thickBot="1">
      <c r="A8" s="24"/>
      <c r="B8" s="24"/>
      <c r="C8" s="24"/>
      <c r="D8" s="24"/>
      <c r="E8" s="24"/>
      <c r="F8" s="25"/>
    </row>
    <row r="9" spans="1:6" ht="15" customHeight="1" thickBot="1">
      <c r="A9" s="330" t="s">
        <v>14</v>
      </c>
      <c r="B9" s="331"/>
      <c r="C9" s="331"/>
      <c r="D9" s="331"/>
      <c r="E9" s="332"/>
      <c r="F9" s="25"/>
    </row>
  </sheetData>
  <mergeCells count="3">
    <mergeCell ref="A1:F1"/>
    <mergeCell ref="A2:F2"/>
    <mergeCell ref="A9:E9"/>
  </mergeCells>
  <pageMargins left="0.7" right="0.7" top="0.75" bottom="0.75" header="0.3" footer="0.3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9"/>
  <sheetViews>
    <sheetView workbookViewId="0">
      <selection sqref="A1:F1"/>
    </sheetView>
  </sheetViews>
  <sheetFormatPr defaultRowHeight="14.4"/>
  <cols>
    <col min="1" max="1" width="4.88671875" customWidth="1"/>
    <col min="2" max="6" width="25.109375" customWidth="1"/>
  </cols>
  <sheetData>
    <row r="1" spans="1:6" ht="32.25" customHeight="1">
      <c r="A1" s="250" t="s">
        <v>494</v>
      </c>
      <c r="B1" s="304"/>
      <c r="C1" s="304"/>
      <c r="D1" s="304"/>
      <c r="E1" s="304"/>
      <c r="F1" s="304"/>
    </row>
    <row r="2" spans="1:6" ht="8.4" customHeight="1" thickBot="1">
      <c r="A2" s="258"/>
      <c r="B2" s="258"/>
      <c r="C2" s="258"/>
      <c r="D2" s="258"/>
      <c r="E2" s="258"/>
      <c r="F2" s="258"/>
    </row>
    <row r="3" spans="1:6" ht="55.8" thickBot="1">
      <c r="A3" s="30" t="s">
        <v>34</v>
      </c>
      <c r="B3" s="30" t="s">
        <v>93</v>
      </c>
      <c r="C3" s="30" t="s">
        <v>35</v>
      </c>
      <c r="D3" s="30" t="s">
        <v>94</v>
      </c>
      <c r="E3" s="30" t="s">
        <v>95</v>
      </c>
      <c r="F3" s="31" t="s">
        <v>96</v>
      </c>
    </row>
    <row r="4" spans="1:6" ht="15" thickBot="1">
      <c r="A4" s="18">
        <v>1</v>
      </c>
      <c r="B4" s="18">
        <v>2</v>
      </c>
      <c r="C4" s="18">
        <v>3</v>
      </c>
      <c r="D4" s="18">
        <v>4</v>
      </c>
      <c r="E4" s="18">
        <v>5</v>
      </c>
      <c r="F4" s="20">
        <v>6</v>
      </c>
    </row>
    <row r="5" spans="1:6" ht="15" thickBot="1">
      <c r="A5" s="18"/>
      <c r="B5" s="18"/>
      <c r="C5" s="18"/>
      <c r="D5" s="18"/>
      <c r="E5" s="18"/>
      <c r="F5" s="20"/>
    </row>
    <row r="6" spans="1:6" ht="15" thickBot="1">
      <c r="A6" s="18"/>
      <c r="B6" s="18"/>
      <c r="C6" s="18"/>
      <c r="D6" s="18"/>
      <c r="E6" s="18"/>
      <c r="F6" s="20"/>
    </row>
    <row r="7" spans="1:6" ht="15" thickBot="1">
      <c r="A7" s="24"/>
      <c r="B7" s="24"/>
      <c r="C7" s="24" t="s">
        <v>97</v>
      </c>
      <c r="D7" s="24"/>
      <c r="E7" s="24"/>
      <c r="F7" s="25"/>
    </row>
    <row r="8" spans="1:6" ht="15" thickBot="1">
      <c r="A8" s="24"/>
      <c r="B8" s="24"/>
      <c r="C8" s="24"/>
      <c r="D8" s="24"/>
      <c r="E8" s="24"/>
      <c r="F8" s="25"/>
    </row>
    <row r="9" spans="1:6" ht="15" thickBot="1">
      <c r="A9" s="330" t="s">
        <v>14</v>
      </c>
      <c r="B9" s="331"/>
      <c r="C9" s="331"/>
      <c r="D9" s="331"/>
      <c r="E9" s="332"/>
      <c r="F9" s="25"/>
    </row>
  </sheetData>
  <mergeCells count="3">
    <mergeCell ref="A1:F1"/>
    <mergeCell ref="A2:F2"/>
    <mergeCell ref="A9:E9"/>
  </mergeCells>
  <pageMargins left="0.7" right="0.7" top="0.75" bottom="0.75" header="0.3" footer="0.3"/>
  <pageSetup scale="9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6"/>
  <sheetViews>
    <sheetView workbookViewId="0">
      <selection activeCell="C7" sqref="C7"/>
    </sheetView>
  </sheetViews>
  <sheetFormatPr defaultRowHeight="14.4"/>
  <cols>
    <col min="1" max="1" width="4.88671875" customWidth="1"/>
    <col min="2" max="2" width="51.33203125" customWidth="1"/>
    <col min="3" max="5" width="16" style="119" customWidth="1"/>
    <col min="7" max="7" width="10.88671875" bestFit="1" customWidth="1"/>
  </cols>
  <sheetData>
    <row r="1" spans="1:5">
      <c r="A1" s="252" t="s">
        <v>495</v>
      </c>
      <c r="B1" s="253"/>
      <c r="C1" s="253"/>
      <c r="D1" s="253"/>
      <c r="E1" s="253"/>
    </row>
    <row r="2" spans="1:5" ht="8.4" customHeight="1" thickBot="1">
      <c r="A2" s="258"/>
      <c r="B2" s="258"/>
      <c r="C2" s="258"/>
      <c r="D2" s="258"/>
      <c r="E2" s="258"/>
    </row>
    <row r="3" spans="1:5" ht="42" thickBot="1">
      <c r="A3" s="19" t="s">
        <v>34</v>
      </c>
      <c r="B3" s="19" t="s">
        <v>98</v>
      </c>
      <c r="C3" s="163" t="s">
        <v>130</v>
      </c>
      <c r="D3" s="164" t="s">
        <v>99</v>
      </c>
      <c r="E3" s="165" t="s">
        <v>131</v>
      </c>
    </row>
    <row r="4" spans="1:5" ht="15" thickBot="1">
      <c r="A4" s="26">
        <v>1</v>
      </c>
      <c r="B4" s="27">
        <v>2</v>
      </c>
      <c r="C4" s="166">
        <v>3</v>
      </c>
      <c r="D4" s="166">
        <v>4</v>
      </c>
      <c r="E4" s="167">
        <v>5</v>
      </c>
    </row>
    <row r="5" spans="1:5" ht="15" thickBot="1">
      <c r="A5" s="18">
        <v>1</v>
      </c>
      <c r="B5" s="39" t="s">
        <v>101</v>
      </c>
      <c r="C5" s="150"/>
      <c r="D5" s="150"/>
      <c r="E5" s="151"/>
    </row>
    <row r="6" spans="1:5" ht="15" thickBot="1">
      <c r="A6" s="18">
        <v>2</v>
      </c>
      <c r="B6" s="39" t="s">
        <v>102</v>
      </c>
      <c r="C6" s="150"/>
      <c r="D6" s="150"/>
      <c r="E6" s="151"/>
    </row>
    <row r="7" spans="1:5" ht="15" thickBot="1">
      <c r="A7" s="18">
        <v>3</v>
      </c>
      <c r="B7" s="39" t="s">
        <v>103</v>
      </c>
      <c r="C7" s="150">
        <f>ST.3!E68</f>
        <v>238364</v>
      </c>
      <c r="D7" s="150">
        <f>ST.3!F68</f>
        <v>238364</v>
      </c>
      <c r="E7" s="151">
        <f>C7-D7</f>
        <v>0</v>
      </c>
    </row>
    <row r="8" spans="1:5" ht="15" thickBot="1">
      <c r="A8" s="18">
        <v>4</v>
      </c>
      <c r="B8" s="39" t="s">
        <v>104</v>
      </c>
      <c r="C8" s="150">
        <f>ST.4!E18</f>
        <v>128195</v>
      </c>
      <c r="D8" s="150">
        <f>ST.4!F18</f>
        <v>128195</v>
      </c>
      <c r="E8" s="151">
        <f t="shared" ref="E8:E9" si="0">C8-D8</f>
        <v>0</v>
      </c>
    </row>
    <row r="9" spans="1:5" ht="15" thickBot="1">
      <c r="A9" s="18">
        <v>5</v>
      </c>
      <c r="B9" s="39" t="s">
        <v>105</v>
      </c>
      <c r="C9" s="150">
        <f>ST.5!E34</f>
        <v>4000000</v>
      </c>
      <c r="D9" s="150">
        <f>ST.5!F34</f>
        <v>4000000</v>
      </c>
      <c r="E9" s="151">
        <f t="shared" si="0"/>
        <v>0</v>
      </c>
    </row>
    <row r="10" spans="1:5" ht="15" thickBot="1">
      <c r="A10" s="18">
        <v>6</v>
      </c>
      <c r="B10" s="39" t="s">
        <v>106</v>
      </c>
      <c r="C10" s="150"/>
      <c r="D10" s="150"/>
      <c r="E10" s="151"/>
    </row>
    <row r="11" spans="1:5" ht="15" thickBot="1">
      <c r="A11" s="18">
        <v>7</v>
      </c>
      <c r="B11" s="39" t="s">
        <v>107</v>
      </c>
      <c r="C11" s="150">
        <f>ST.7!E94</f>
        <v>33948718.509999998</v>
      </c>
      <c r="D11" s="150">
        <f>ST.7!F94</f>
        <v>33948718.509999998</v>
      </c>
      <c r="E11" s="151">
        <f>C11-D11</f>
        <v>0</v>
      </c>
    </row>
    <row r="12" spans="1:5" ht="15" thickBot="1">
      <c r="A12" s="18">
        <v>8</v>
      </c>
      <c r="B12" s="39" t="s">
        <v>108</v>
      </c>
      <c r="C12" s="150"/>
      <c r="D12" s="150"/>
      <c r="E12" s="151"/>
    </row>
    <row r="13" spans="1:5" ht="15" thickBot="1">
      <c r="A13" s="18">
        <v>9</v>
      </c>
      <c r="B13" s="39" t="s">
        <v>109</v>
      </c>
      <c r="C13" s="150">
        <f>ST.9!E60</f>
        <v>1876447.3568520001</v>
      </c>
      <c r="D13" s="150">
        <f>ST.9!F60</f>
        <v>1876447.3568520001</v>
      </c>
      <c r="E13" s="151">
        <f>C13-D13</f>
        <v>0</v>
      </c>
    </row>
    <row r="14" spans="1:5" ht="15" thickBot="1">
      <c r="A14" s="18">
        <v>10</v>
      </c>
      <c r="B14" s="39" t="s">
        <v>110</v>
      </c>
      <c r="C14" s="150">
        <f>ST.10!E8</f>
        <v>24190</v>
      </c>
      <c r="D14" s="150">
        <f>ST.10!F8</f>
        <v>24190</v>
      </c>
      <c r="E14" s="151">
        <f t="shared" ref="E14:E20" si="1">C14-D14</f>
        <v>0</v>
      </c>
    </row>
    <row r="15" spans="1:5" ht="15" thickBot="1">
      <c r="A15" s="18">
        <v>11</v>
      </c>
      <c r="B15" s="39" t="s">
        <v>111</v>
      </c>
      <c r="C15" s="150"/>
      <c r="D15" s="150"/>
      <c r="E15" s="151"/>
    </row>
    <row r="16" spans="1:5" ht="15" thickBot="1">
      <c r="A16" s="22">
        <v>12</v>
      </c>
      <c r="B16" s="39" t="s">
        <v>112</v>
      </c>
      <c r="C16" s="150"/>
      <c r="D16" s="150"/>
      <c r="E16" s="151"/>
    </row>
    <row r="17" spans="1:5" ht="15" thickBot="1">
      <c r="A17" s="18">
        <v>13</v>
      </c>
      <c r="B17" s="39" t="s">
        <v>113</v>
      </c>
      <c r="C17" s="150"/>
      <c r="D17" s="150"/>
      <c r="E17" s="151"/>
    </row>
    <row r="18" spans="1:5" ht="15" thickBot="1">
      <c r="A18" s="18">
        <v>14</v>
      </c>
      <c r="B18" s="24" t="s">
        <v>114</v>
      </c>
      <c r="C18" s="150">
        <f>ST.14!E24</f>
        <v>4381803</v>
      </c>
      <c r="D18" s="150">
        <f>ST.14!F24</f>
        <v>4381803</v>
      </c>
      <c r="E18" s="151">
        <f t="shared" si="1"/>
        <v>0</v>
      </c>
    </row>
    <row r="19" spans="1:5" ht="28.2" thickBot="1">
      <c r="A19" s="18">
        <v>15</v>
      </c>
      <c r="B19" s="39" t="s">
        <v>115</v>
      </c>
      <c r="C19" s="150">
        <f>ST.15!D13</f>
        <v>42742</v>
      </c>
      <c r="D19" s="150">
        <f>ST.15!E13</f>
        <v>42742</v>
      </c>
      <c r="E19" s="151">
        <f t="shared" si="1"/>
        <v>0</v>
      </c>
    </row>
    <row r="20" spans="1:5" ht="28.2" thickBot="1">
      <c r="A20" s="18">
        <v>16</v>
      </c>
      <c r="B20" s="39" t="s">
        <v>116</v>
      </c>
      <c r="C20" s="150">
        <f>ST.16!E34</f>
        <v>15740</v>
      </c>
      <c r="D20" s="150">
        <f>ST.16!F34</f>
        <v>15740</v>
      </c>
      <c r="E20" s="151">
        <f t="shared" si="1"/>
        <v>0</v>
      </c>
    </row>
    <row r="21" spans="1:5" ht="15" thickBot="1">
      <c r="A21" s="18">
        <v>17</v>
      </c>
      <c r="B21" s="39" t="s">
        <v>117</v>
      </c>
      <c r="C21" s="150"/>
      <c r="D21" s="150"/>
      <c r="E21" s="151"/>
    </row>
    <row r="22" spans="1:5" ht="15" thickBot="1">
      <c r="A22" s="18">
        <v>18</v>
      </c>
      <c r="B22" s="39" t="s">
        <v>118</v>
      </c>
      <c r="C22" s="150"/>
      <c r="D22" s="150"/>
      <c r="E22" s="151"/>
    </row>
    <row r="23" spans="1:5" ht="28.2" thickBot="1">
      <c r="A23" s="18">
        <v>19</v>
      </c>
      <c r="B23" s="39" t="s">
        <v>119</v>
      </c>
      <c r="C23" s="150"/>
      <c r="D23" s="150"/>
      <c r="E23" s="151"/>
    </row>
    <row r="24" spans="1:5" ht="28.2" thickBot="1">
      <c r="A24" s="18">
        <v>20</v>
      </c>
      <c r="B24" s="39" t="s">
        <v>120</v>
      </c>
      <c r="C24" s="150"/>
      <c r="D24" s="150"/>
      <c r="E24" s="151"/>
    </row>
    <row r="25" spans="1:5" ht="15" thickBot="1">
      <c r="A25" s="18">
        <v>21</v>
      </c>
      <c r="B25" s="39" t="s">
        <v>121</v>
      </c>
      <c r="C25" s="150"/>
      <c r="D25" s="150"/>
      <c r="E25" s="151"/>
    </row>
    <row r="26" spans="1:5" ht="15" thickBot="1">
      <c r="A26" s="18">
        <v>22</v>
      </c>
      <c r="B26" s="39" t="s">
        <v>122</v>
      </c>
      <c r="C26" s="150"/>
      <c r="D26" s="150"/>
      <c r="E26" s="151"/>
    </row>
    <row r="27" spans="1:5" ht="15" thickBot="1">
      <c r="A27" s="18">
        <v>23</v>
      </c>
      <c r="B27" s="39" t="s">
        <v>123</v>
      </c>
      <c r="C27" s="150"/>
      <c r="D27" s="150"/>
      <c r="E27" s="151"/>
    </row>
    <row r="28" spans="1:5" ht="15" thickBot="1">
      <c r="A28" s="18">
        <v>24</v>
      </c>
      <c r="B28" s="39" t="s">
        <v>124</v>
      </c>
      <c r="C28" s="150"/>
      <c r="D28" s="150"/>
      <c r="E28" s="151"/>
    </row>
    <row r="29" spans="1:5" ht="15" thickBot="1">
      <c r="A29" s="18">
        <v>25</v>
      </c>
      <c r="B29" s="39" t="s">
        <v>125</v>
      </c>
      <c r="C29" s="150"/>
      <c r="D29" s="150"/>
      <c r="E29" s="152"/>
    </row>
    <row r="30" spans="1:5" ht="28.2" thickBot="1">
      <c r="A30" s="18">
        <v>26</v>
      </c>
      <c r="B30" s="39" t="s">
        <v>126</v>
      </c>
      <c r="C30" s="150">
        <f>SUM(C5:C29)</f>
        <v>44656199.866852</v>
      </c>
      <c r="D30" s="150">
        <f t="shared" ref="D30:E30" si="2">SUM(D5:D29)</f>
        <v>44656199.866852</v>
      </c>
      <c r="E30" s="154">
        <f t="shared" si="2"/>
        <v>0</v>
      </c>
    </row>
    <row r="31" spans="1:5">
      <c r="A31" s="342"/>
      <c r="B31" s="342"/>
      <c r="C31" s="342"/>
      <c r="D31" s="342"/>
      <c r="E31" s="343"/>
    </row>
    <row r="32" spans="1:5" ht="15" thickBot="1">
      <c r="A32" s="344"/>
      <c r="B32" s="344"/>
      <c r="C32" s="344"/>
      <c r="D32" s="344"/>
      <c r="E32" s="344"/>
    </row>
    <row r="33" spans="1:7" ht="15" thickBot="1">
      <c r="A33" s="18">
        <v>1</v>
      </c>
      <c r="B33" s="339" t="s">
        <v>127</v>
      </c>
      <c r="C33" s="340"/>
      <c r="D33" s="341"/>
      <c r="E33" s="151">
        <f>D30</f>
        <v>44656199.866852</v>
      </c>
    </row>
    <row r="34" spans="1:7" ht="15" thickBot="1">
      <c r="A34" s="18">
        <v>2</v>
      </c>
      <c r="B34" s="339" t="s">
        <v>128</v>
      </c>
      <c r="C34" s="340"/>
      <c r="D34" s="341"/>
      <c r="E34" s="151"/>
    </row>
    <row r="35" spans="1:7" ht="15" thickBot="1">
      <c r="A35" s="18">
        <v>3</v>
      </c>
      <c r="B35" s="339" t="s">
        <v>129</v>
      </c>
      <c r="C35" s="340"/>
      <c r="D35" s="341"/>
      <c r="E35" s="151">
        <f>E33+E34</f>
        <v>44656199.866852</v>
      </c>
      <c r="G35" s="119"/>
    </row>
    <row r="36" spans="1:7">
      <c r="E36" s="157"/>
    </row>
  </sheetData>
  <mergeCells count="6">
    <mergeCell ref="B35:D35"/>
    <mergeCell ref="A1:E1"/>
    <mergeCell ref="A2:E2"/>
    <mergeCell ref="A31:E32"/>
    <mergeCell ref="B33:D33"/>
    <mergeCell ref="B34:D34"/>
  </mergeCells>
  <pageMargins left="0.7" right="0.7" top="0.75" bottom="0.75" header="0.3" footer="0.3"/>
  <pageSetup scale="8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H26"/>
  <sheetViews>
    <sheetView showGridLines="0" topLeftCell="A12" zoomScaleNormal="100" workbookViewId="0">
      <selection activeCell="C37" sqref="C37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348" t="s">
        <v>167</v>
      </c>
      <c r="B1" s="348"/>
      <c r="C1" s="348"/>
      <c r="D1" s="348"/>
      <c r="E1" s="348"/>
      <c r="F1" s="348"/>
      <c r="G1" s="348"/>
      <c r="H1" s="348"/>
    </row>
    <row r="2" spans="1:8" ht="8.4" customHeight="1" thickBot="1">
      <c r="A2" s="310"/>
      <c r="B2" s="310"/>
      <c r="C2" s="310"/>
      <c r="D2" s="310"/>
      <c r="E2" s="310"/>
      <c r="F2" s="310"/>
      <c r="G2" s="310"/>
      <c r="H2" s="310"/>
    </row>
    <row r="3" spans="1:8" ht="15" thickBot="1">
      <c r="A3" s="345" t="s">
        <v>132</v>
      </c>
      <c r="B3" s="346"/>
      <c r="C3" s="346"/>
      <c r="D3" s="346"/>
      <c r="E3" s="346"/>
      <c r="F3" s="346"/>
      <c r="G3" s="346"/>
      <c r="H3" s="347"/>
    </row>
    <row r="4" spans="1:8" ht="28.2" thickBot="1">
      <c r="A4" s="52" t="s">
        <v>166</v>
      </c>
      <c r="B4" s="22" t="s">
        <v>133</v>
      </c>
      <c r="C4" s="22" t="s">
        <v>134</v>
      </c>
      <c r="D4" s="22" t="s">
        <v>135</v>
      </c>
      <c r="E4" s="22" t="s">
        <v>136</v>
      </c>
      <c r="F4" s="22" t="s">
        <v>99</v>
      </c>
      <c r="G4" s="22" t="s">
        <v>137</v>
      </c>
      <c r="H4" s="23" t="s">
        <v>100</v>
      </c>
    </row>
    <row r="5" spans="1:8" ht="15" thickBot="1">
      <c r="A5" s="22">
        <v>1</v>
      </c>
      <c r="B5" s="18">
        <v>2</v>
      </c>
      <c r="C5" s="22">
        <v>3</v>
      </c>
      <c r="D5" s="22">
        <v>4</v>
      </c>
      <c r="E5" s="22">
        <v>5</v>
      </c>
      <c r="F5" s="22">
        <v>6</v>
      </c>
      <c r="G5" s="22">
        <v>7</v>
      </c>
      <c r="H5" s="23" t="s">
        <v>138</v>
      </c>
    </row>
    <row r="6" spans="1:8" ht="15" thickBot="1">
      <c r="A6" s="24" t="s">
        <v>139</v>
      </c>
      <c r="B6" s="39" t="s">
        <v>140</v>
      </c>
      <c r="C6" s="24"/>
      <c r="D6" s="24"/>
      <c r="E6" s="24"/>
      <c r="F6" s="24"/>
      <c r="G6" s="24"/>
      <c r="H6" s="25"/>
    </row>
    <row r="7" spans="1:8" ht="15" thickBot="1">
      <c r="A7" s="24" t="s">
        <v>55</v>
      </c>
      <c r="B7" s="39"/>
      <c r="C7" s="24"/>
      <c r="D7" s="24"/>
      <c r="E7" s="24"/>
      <c r="F7" s="24"/>
      <c r="G7" s="24"/>
      <c r="H7" s="25"/>
    </row>
    <row r="8" spans="1:8" ht="15" thickBot="1">
      <c r="A8" s="24" t="s">
        <v>59</v>
      </c>
      <c r="B8" s="39"/>
      <c r="C8" s="24"/>
      <c r="D8" s="24"/>
      <c r="E8" s="24"/>
      <c r="F8" s="24"/>
      <c r="G8" s="24"/>
      <c r="H8" s="25"/>
    </row>
    <row r="9" spans="1:8" ht="15" thickBot="1">
      <c r="A9" s="24" t="s">
        <v>141</v>
      </c>
      <c r="B9" s="39" t="s">
        <v>142</v>
      </c>
      <c r="C9" s="24"/>
      <c r="D9" s="24"/>
      <c r="E9" s="24"/>
      <c r="F9" s="24"/>
      <c r="G9" s="24"/>
      <c r="H9" s="25"/>
    </row>
    <row r="10" spans="1:8" ht="15" thickBot="1">
      <c r="A10" s="24" t="s">
        <v>55</v>
      </c>
      <c r="B10" s="39"/>
      <c r="C10" s="24"/>
      <c r="D10" s="24"/>
      <c r="E10" s="24"/>
      <c r="F10" s="24"/>
      <c r="G10" s="24"/>
      <c r="H10" s="25"/>
    </row>
    <row r="11" spans="1:8" ht="15" thickBot="1">
      <c r="A11" s="24" t="s">
        <v>59</v>
      </c>
      <c r="B11" s="39"/>
      <c r="C11" s="24"/>
      <c r="D11" s="24"/>
      <c r="E11" s="24"/>
      <c r="F11" s="24"/>
      <c r="G11" s="24"/>
      <c r="H11" s="25"/>
    </row>
    <row r="12" spans="1:8" ht="15" thickBot="1">
      <c r="A12" s="24" t="s">
        <v>143</v>
      </c>
      <c r="B12" s="39" t="s">
        <v>144</v>
      </c>
      <c r="C12" s="24"/>
      <c r="D12" s="24"/>
      <c r="E12" s="24"/>
      <c r="F12" s="24"/>
      <c r="G12" s="24"/>
      <c r="H12" s="25"/>
    </row>
    <row r="13" spans="1:8" ht="15" thickBot="1">
      <c r="A13" s="24" t="s">
        <v>55</v>
      </c>
      <c r="B13" s="39"/>
      <c r="C13" s="24"/>
      <c r="D13" s="24"/>
      <c r="E13" s="24"/>
      <c r="F13" s="24"/>
      <c r="G13" s="24"/>
      <c r="H13" s="25"/>
    </row>
    <row r="14" spans="1:8" ht="15" thickBot="1">
      <c r="A14" s="24" t="s">
        <v>59</v>
      </c>
      <c r="B14" s="39"/>
      <c r="C14" s="24"/>
      <c r="D14" s="24"/>
      <c r="E14" s="24"/>
      <c r="F14" s="24"/>
      <c r="G14" s="24"/>
      <c r="H14" s="25"/>
    </row>
    <row r="15" spans="1:8" ht="15" thickBot="1">
      <c r="A15" s="24" t="s">
        <v>145</v>
      </c>
      <c r="B15" s="24" t="s">
        <v>146</v>
      </c>
      <c r="C15" s="24"/>
      <c r="D15" s="24"/>
      <c r="E15" s="24"/>
      <c r="F15" s="24"/>
      <c r="G15" s="24"/>
      <c r="H15" s="25"/>
    </row>
    <row r="16" spans="1:8" ht="15" thickBot="1">
      <c r="A16" s="24" t="s">
        <v>55</v>
      </c>
      <c r="B16" s="39"/>
      <c r="C16" s="24"/>
      <c r="D16" s="24"/>
      <c r="E16" s="24"/>
      <c r="F16" s="24"/>
      <c r="G16" s="24"/>
      <c r="H16" s="25"/>
    </row>
    <row r="17" spans="1:8" ht="15" thickBot="1">
      <c r="A17" s="24" t="s">
        <v>59</v>
      </c>
      <c r="B17" s="39"/>
      <c r="C17" s="24"/>
      <c r="D17" s="24"/>
      <c r="E17" s="24"/>
      <c r="F17" s="24"/>
      <c r="G17" s="24"/>
      <c r="H17" s="25"/>
    </row>
    <row r="18" spans="1:8" ht="28.2" thickBot="1">
      <c r="A18" s="24" t="s">
        <v>147</v>
      </c>
      <c r="B18" s="39" t="s">
        <v>148</v>
      </c>
      <c r="C18" s="24"/>
      <c r="D18" s="24"/>
      <c r="E18" s="24"/>
      <c r="F18" s="24"/>
      <c r="G18" s="24"/>
      <c r="H18" s="25"/>
    </row>
    <row r="19" spans="1:8" ht="28.2" thickBot="1">
      <c r="A19" s="24" t="s">
        <v>149</v>
      </c>
      <c r="B19" s="53" t="s">
        <v>150</v>
      </c>
      <c r="C19" s="24"/>
      <c r="D19" s="24"/>
      <c r="E19" s="24"/>
      <c r="F19" s="24"/>
      <c r="G19" s="24"/>
      <c r="H19" s="25"/>
    </row>
    <row r="20" spans="1:8" ht="15" thickBot="1">
      <c r="A20" s="24" t="s">
        <v>55</v>
      </c>
      <c r="B20" s="39"/>
      <c r="C20" s="24"/>
      <c r="D20" s="24"/>
      <c r="E20" s="24"/>
      <c r="F20" s="24"/>
      <c r="G20" s="24"/>
      <c r="H20" s="25"/>
    </row>
    <row r="21" spans="1:8" ht="15" thickBot="1">
      <c r="A21" s="24" t="s">
        <v>59</v>
      </c>
      <c r="B21" s="39"/>
      <c r="C21" s="24"/>
      <c r="D21" s="24"/>
      <c r="E21" s="24"/>
      <c r="F21" s="24"/>
      <c r="G21" s="24"/>
      <c r="H21" s="25"/>
    </row>
    <row r="22" spans="1:8" ht="28.2" thickBot="1">
      <c r="A22" s="24" t="s">
        <v>151</v>
      </c>
      <c r="B22" s="53" t="s">
        <v>150</v>
      </c>
      <c r="C22" s="24"/>
      <c r="D22" s="24"/>
      <c r="E22" s="24"/>
      <c r="F22" s="24"/>
      <c r="G22" s="24"/>
      <c r="H22" s="25"/>
    </row>
    <row r="23" spans="1:8" ht="15" thickBot="1">
      <c r="A23" s="24" t="s">
        <v>55</v>
      </c>
      <c r="B23" s="39"/>
      <c r="C23" s="24"/>
      <c r="D23" s="24"/>
      <c r="E23" s="24"/>
      <c r="F23" s="24"/>
      <c r="G23" s="24"/>
      <c r="H23" s="25"/>
    </row>
    <row r="24" spans="1:8" ht="15" thickBot="1">
      <c r="A24" s="24" t="s">
        <v>59</v>
      </c>
      <c r="B24" s="39"/>
      <c r="C24" s="24"/>
      <c r="D24" s="24"/>
      <c r="E24" s="24"/>
      <c r="F24" s="24"/>
      <c r="G24" s="24"/>
      <c r="H24" s="25"/>
    </row>
    <row r="25" spans="1:8" ht="15" thickBot="1">
      <c r="A25" s="24"/>
      <c r="B25" s="39" t="s">
        <v>152</v>
      </c>
      <c r="C25" s="24"/>
      <c r="D25" s="24"/>
      <c r="E25" s="24"/>
      <c r="F25" s="24"/>
      <c r="G25" s="24"/>
      <c r="H25" s="25"/>
    </row>
    <row r="26" spans="1:8">
      <c r="A26" s="54"/>
      <c r="B26" s="342"/>
      <c r="C26" s="342"/>
      <c r="D26" s="342"/>
      <c r="E26" s="342"/>
      <c r="F26" s="342"/>
      <c r="G26" s="342"/>
      <c r="H26" s="342"/>
    </row>
  </sheetData>
  <mergeCells count="4">
    <mergeCell ref="A3:H3"/>
    <mergeCell ref="B26:H26"/>
    <mergeCell ref="A1:H1"/>
    <mergeCell ref="A2:H2"/>
  </mergeCells>
  <pageMargins left="0.7" right="0.7" top="0.75" bottom="0.75" header="0.3" footer="0.3"/>
  <pageSetup paperSize="9" scale="7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H20"/>
  <sheetViews>
    <sheetView showGridLines="0" topLeftCell="A10" zoomScaleNormal="100" workbookViewId="0">
      <selection sqref="A1:IV2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348" t="s">
        <v>167</v>
      </c>
      <c r="B1" s="348"/>
      <c r="C1" s="348"/>
      <c r="D1" s="348"/>
      <c r="E1" s="348"/>
      <c r="F1" s="348"/>
      <c r="G1" s="348"/>
      <c r="H1" s="348"/>
    </row>
    <row r="2" spans="1:8" ht="8.4" customHeight="1" thickBot="1">
      <c r="A2" s="310"/>
      <c r="B2" s="310"/>
      <c r="C2" s="310"/>
      <c r="D2" s="310"/>
      <c r="E2" s="310"/>
      <c r="F2" s="310"/>
      <c r="G2" s="310"/>
      <c r="H2" s="310"/>
    </row>
    <row r="3" spans="1:8" ht="15" thickBot="1">
      <c r="A3" s="345" t="s">
        <v>153</v>
      </c>
      <c r="B3" s="346"/>
      <c r="C3" s="346"/>
      <c r="D3" s="346"/>
      <c r="E3" s="346"/>
      <c r="F3" s="346"/>
      <c r="G3" s="346"/>
      <c r="H3" s="347"/>
    </row>
    <row r="4" spans="1:8" ht="42" thickBot="1">
      <c r="A4" s="26" t="s">
        <v>49</v>
      </c>
      <c r="B4" s="28" t="s">
        <v>133</v>
      </c>
      <c r="C4" s="28" t="s">
        <v>154</v>
      </c>
      <c r="D4" s="28" t="s">
        <v>135</v>
      </c>
      <c r="E4" s="28" t="s">
        <v>136</v>
      </c>
      <c r="F4" s="28" t="s">
        <v>99</v>
      </c>
      <c r="G4" s="28" t="s">
        <v>137</v>
      </c>
      <c r="H4" s="29" t="s">
        <v>100</v>
      </c>
    </row>
    <row r="5" spans="1:8" ht="15" thickBot="1">
      <c r="A5" s="22">
        <v>1</v>
      </c>
      <c r="B5" s="18">
        <v>2</v>
      </c>
      <c r="C5" s="22">
        <v>3</v>
      </c>
      <c r="D5" s="22">
        <v>4</v>
      </c>
      <c r="E5" s="22">
        <v>5</v>
      </c>
      <c r="F5" s="22">
        <v>6</v>
      </c>
      <c r="G5" s="22">
        <v>7</v>
      </c>
      <c r="H5" s="23" t="s">
        <v>138</v>
      </c>
    </row>
    <row r="6" spans="1:8" ht="15" thickBot="1">
      <c r="A6" s="24" t="s">
        <v>155</v>
      </c>
      <c r="B6" s="39" t="s">
        <v>156</v>
      </c>
      <c r="C6" s="24"/>
      <c r="D6" s="24"/>
      <c r="E6" s="24"/>
      <c r="F6" s="24"/>
      <c r="G6" s="24"/>
      <c r="H6" s="25"/>
    </row>
    <row r="7" spans="1:8" ht="28.2" thickBot="1">
      <c r="A7" s="24" t="s">
        <v>157</v>
      </c>
      <c r="B7" s="39" t="s">
        <v>158</v>
      </c>
      <c r="C7" s="24"/>
      <c r="D7" s="24"/>
      <c r="E7" s="24"/>
      <c r="F7" s="24"/>
      <c r="G7" s="24"/>
      <c r="H7" s="25"/>
    </row>
    <row r="8" spans="1:8" ht="15" thickBot="1">
      <c r="A8" s="24" t="s">
        <v>55</v>
      </c>
      <c r="B8" s="39"/>
      <c r="C8" s="24"/>
      <c r="D8" s="24"/>
      <c r="E8" s="24"/>
      <c r="F8" s="24"/>
      <c r="G8" s="24"/>
      <c r="H8" s="25"/>
    </row>
    <row r="9" spans="1:8" ht="15" thickBot="1">
      <c r="A9" s="24" t="s">
        <v>59</v>
      </c>
      <c r="B9" s="39"/>
      <c r="C9" s="24"/>
      <c r="D9" s="24"/>
      <c r="E9" s="24"/>
      <c r="F9" s="24"/>
      <c r="G9" s="24"/>
      <c r="H9" s="25"/>
    </row>
    <row r="10" spans="1:8" ht="28.2" thickBot="1">
      <c r="A10" s="24" t="s">
        <v>159</v>
      </c>
      <c r="B10" s="39" t="s">
        <v>160</v>
      </c>
      <c r="C10" s="24"/>
      <c r="D10" s="24"/>
      <c r="E10" s="24"/>
      <c r="F10" s="24"/>
      <c r="G10" s="24"/>
      <c r="H10" s="25"/>
    </row>
    <row r="11" spans="1:8" ht="15" thickBot="1">
      <c r="A11" s="24" t="s">
        <v>55</v>
      </c>
      <c r="B11" s="39"/>
      <c r="C11" s="24"/>
      <c r="D11" s="24"/>
      <c r="E11" s="24"/>
      <c r="F11" s="24"/>
      <c r="G11" s="24"/>
      <c r="H11" s="25"/>
    </row>
    <row r="12" spans="1:8" ht="15" thickBot="1">
      <c r="A12" s="24" t="s">
        <v>59</v>
      </c>
      <c r="B12" s="39"/>
      <c r="C12" s="24"/>
      <c r="D12" s="24"/>
      <c r="E12" s="24"/>
      <c r="F12" s="24"/>
      <c r="G12" s="24"/>
      <c r="H12" s="25"/>
    </row>
    <row r="13" spans="1:8" ht="28.2" thickBot="1">
      <c r="A13" s="24" t="s">
        <v>161</v>
      </c>
      <c r="B13" s="39" t="s">
        <v>162</v>
      </c>
      <c r="C13" s="24"/>
      <c r="D13" s="24"/>
      <c r="E13" s="24"/>
      <c r="F13" s="24"/>
      <c r="G13" s="24"/>
      <c r="H13" s="25"/>
    </row>
    <row r="14" spans="1:8" ht="28.2" thickBot="1">
      <c r="A14" s="24" t="s">
        <v>163</v>
      </c>
      <c r="B14" s="53" t="s">
        <v>150</v>
      </c>
      <c r="C14" s="24"/>
      <c r="D14" s="24"/>
      <c r="E14" s="24"/>
      <c r="F14" s="24"/>
      <c r="G14" s="24"/>
      <c r="H14" s="25"/>
    </row>
    <row r="15" spans="1:8" ht="15" thickBot="1">
      <c r="A15" s="24" t="s">
        <v>55</v>
      </c>
      <c r="B15" s="24"/>
      <c r="C15" s="24"/>
      <c r="D15" s="24"/>
      <c r="E15" s="24"/>
      <c r="F15" s="24"/>
      <c r="G15" s="24"/>
      <c r="H15" s="25"/>
    </row>
    <row r="16" spans="1:8" ht="15" thickBot="1">
      <c r="A16" s="24" t="s">
        <v>59</v>
      </c>
      <c r="B16" s="24"/>
      <c r="C16" s="24"/>
      <c r="D16" s="24"/>
      <c r="E16" s="24"/>
      <c r="F16" s="24"/>
      <c r="G16" s="24"/>
      <c r="H16" s="25"/>
    </row>
    <row r="17" spans="1:8" ht="28.2" thickBot="1">
      <c r="A17" s="24" t="s">
        <v>164</v>
      </c>
      <c r="B17" s="53" t="s">
        <v>150</v>
      </c>
      <c r="C17" s="24"/>
      <c r="D17" s="24"/>
      <c r="E17" s="24"/>
      <c r="F17" s="24"/>
      <c r="G17" s="24"/>
      <c r="H17" s="25"/>
    </row>
    <row r="18" spans="1:8" ht="15" thickBot="1">
      <c r="A18" s="24" t="s">
        <v>55</v>
      </c>
      <c r="B18" s="24"/>
      <c r="C18" s="24"/>
      <c r="D18" s="24"/>
      <c r="E18" s="24"/>
      <c r="F18" s="24"/>
      <c r="G18" s="24"/>
      <c r="H18" s="25"/>
    </row>
    <row r="19" spans="1:8" ht="15" thickBot="1">
      <c r="A19" s="24" t="s">
        <v>59</v>
      </c>
      <c r="B19" s="24"/>
      <c r="C19" s="24"/>
      <c r="D19" s="24"/>
      <c r="E19" s="24"/>
      <c r="F19" s="24"/>
      <c r="G19" s="24"/>
      <c r="H19" s="25"/>
    </row>
    <row r="20" spans="1:8" ht="15" thickBot="1">
      <c r="A20" s="24"/>
      <c r="B20" s="39" t="s">
        <v>165</v>
      </c>
      <c r="C20" s="24"/>
      <c r="D20" s="24"/>
      <c r="E20" s="24"/>
      <c r="F20" s="24"/>
      <c r="G20" s="24"/>
      <c r="H20" s="25"/>
    </row>
  </sheetData>
  <mergeCells count="3">
    <mergeCell ref="A1:H1"/>
    <mergeCell ref="A2:H2"/>
    <mergeCell ref="A3:H3"/>
  </mergeCells>
  <pageMargins left="0.7" right="0.7" top="0.75" bottom="0.75" header="0.3" footer="0.3"/>
  <pageSetup paperSize="9" scale="77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K68"/>
  <sheetViews>
    <sheetView showGridLines="0" zoomScaleNormal="100" workbookViewId="0">
      <selection activeCell="F26" sqref="F26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4" width="20.88671875" bestFit="1" customWidth="1"/>
    <col min="5" max="8" width="19.6640625" customWidth="1"/>
  </cols>
  <sheetData>
    <row r="1" spans="1:8">
      <c r="A1" s="348" t="s">
        <v>167</v>
      </c>
      <c r="B1" s="348"/>
      <c r="C1" s="348"/>
      <c r="D1" s="348"/>
      <c r="E1" s="348"/>
      <c r="F1" s="348"/>
      <c r="G1" s="348"/>
      <c r="H1" s="348"/>
    </row>
    <row r="2" spans="1:8" ht="8.4" customHeight="1" thickBot="1">
      <c r="A2" s="310"/>
      <c r="B2" s="310"/>
      <c r="C2" s="310"/>
      <c r="D2" s="310"/>
      <c r="E2" s="310"/>
      <c r="F2" s="310"/>
      <c r="G2" s="310"/>
      <c r="H2" s="310"/>
    </row>
    <row r="3" spans="1:8" ht="15" thickBot="1">
      <c r="A3" s="345" t="s">
        <v>168</v>
      </c>
      <c r="B3" s="346"/>
      <c r="C3" s="346"/>
      <c r="D3" s="346"/>
      <c r="E3" s="346"/>
      <c r="F3" s="346"/>
      <c r="G3" s="346"/>
      <c r="H3" s="347"/>
    </row>
    <row r="4" spans="1:8" ht="28.2" thickBot="1">
      <c r="A4" s="52" t="s">
        <v>166</v>
      </c>
      <c r="B4" s="22" t="s">
        <v>133</v>
      </c>
      <c r="C4" s="22" t="s">
        <v>169</v>
      </c>
      <c r="D4" s="22" t="s">
        <v>135</v>
      </c>
      <c r="E4" s="22" t="s">
        <v>136</v>
      </c>
      <c r="F4" s="22" t="s">
        <v>99</v>
      </c>
      <c r="G4" s="22" t="s">
        <v>137</v>
      </c>
      <c r="H4" s="23" t="s">
        <v>100</v>
      </c>
    </row>
    <row r="5" spans="1:8" ht="15" thickBot="1">
      <c r="A5" s="22">
        <v>1</v>
      </c>
      <c r="B5" s="18">
        <v>2</v>
      </c>
      <c r="C5" s="22">
        <v>3</v>
      </c>
      <c r="D5" s="22">
        <v>4</v>
      </c>
      <c r="E5" s="22">
        <v>5</v>
      </c>
      <c r="F5" s="22">
        <v>6</v>
      </c>
      <c r="G5" s="22">
        <v>7</v>
      </c>
      <c r="H5" s="23" t="s">
        <v>138</v>
      </c>
    </row>
    <row r="6" spans="1:8" ht="28.2" thickBot="1">
      <c r="A6" s="24" t="s">
        <v>170</v>
      </c>
      <c r="B6" s="39" t="s">
        <v>171</v>
      </c>
      <c r="C6" s="24"/>
      <c r="D6" s="24"/>
      <c r="E6" s="24"/>
      <c r="F6" s="24"/>
      <c r="G6" s="24"/>
      <c r="H6" s="25"/>
    </row>
    <row r="7" spans="1:8" ht="15" thickBot="1">
      <c r="A7" s="24" t="s">
        <v>55</v>
      </c>
      <c r="B7" s="39"/>
      <c r="C7" s="24"/>
      <c r="D7" s="24"/>
      <c r="E7" s="24"/>
      <c r="F7" s="24"/>
      <c r="G7" s="24"/>
      <c r="H7" s="25"/>
    </row>
    <row r="8" spans="1:8" ht="15" thickBot="1">
      <c r="A8" s="24" t="s">
        <v>59</v>
      </c>
      <c r="B8" s="39"/>
      <c r="C8" s="24"/>
      <c r="D8" s="24"/>
      <c r="E8" s="24"/>
      <c r="F8" s="24"/>
      <c r="G8" s="24"/>
      <c r="H8" s="25"/>
    </row>
    <row r="9" spans="1:8" ht="28.2" thickBot="1">
      <c r="A9" s="24" t="s">
        <v>172</v>
      </c>
      <c r="B9" s="53" t="s">
        <v>173</v>
      </c>
      <c r="C9" s="24"/>
      <c r="D9" s="24"/>
      <c r="E9" s="24"/>
      <c r="F9" s="24"/>
      <c r="G9" s="24"/>
      <c r="H9" s="25"/>
    </row>
    <row r="10" spans="1:8" ht="15" thickBot="1">
      <c r="A10" s="24" t="s">
        <v>55</v>
      </c>
      <c r="B10" s="39"/>
      <c r="C10" s="24"/>
      <c r="D10" s="24"/>
      <c r="E10" s="24"/>
      <c r="F10" s="24"/>
      <c r="G10" s="24"/>
      <c r="H10" s="25"/>
    </row>
    <row r="11" spans="1:8" ht="15" thickBot="1">
      <c r="A11" s="24" t="s">
        <v>59</v>
      </c>
      <c r="B11" s="39"/>
      <c r="C11" s="24"/>
      <c r="D11" s="24"/>
      <c r="E11" s="24"/>
      <c r="F11" s="24"/>
      <c r="G11" s="24"/>
      <c r="H11" s="25"/>
    </row>
    <row r="12" spans="1:8" ht="28.2" thickBot="1">
      <c r="A12" s="24" t="s">
        <v>174</v>
      </c>
      <c r="B12" s="39" t="s">
        <v>175</v>
      </c>
      <c r="C12" s="24"/>
      <c r="D12" s="24"/>
      <c r="E12" s="24"/>
      <c r="F12" s="24"/>
      <c r="G12" s="24"/>
      <c r="H12" s="25"/>
    </row>
    <row r="13" spans="1:8" ht="15" thickBot="1">
      <c r="A13" s="24" t="s">
        <v>55</v>
      </c>
      <c r="B13" s="39"/>
      <c r="C13" s="24"/>
      <c r="D13" s="24"/>
      <c r="E13" s="24"/>
      <c r="F13" s="24"/>
      <c r="G13" s="24"/>
      <c r="H13" s="25"/>
    </row>
    <row r="14" spans="1:8" ht="15" thickBot="1">
      <c r="A14" s="24" t="s">
        <v>59</v>
      </c>
      <c r="B14" s="39"/>
      <c r="C14" s="24"/>
      <c r="D14" s="24"/>
      <c r="E14" s="24"/>
      <c r="F14" s="24"/>
      <c r="G14" s="24"/>
      <c r="H14" s="33"/>
    </row>
    <row r="15" spans="1:8" ht="15" thickBot="1">
      <c r="A15" s="24" t="s">
        <v>176</v>
      </c>
      <c r="B15" s="39" t="s">
        <v>177</v>
      </c>
      <c r="C15" s="24"/>
      <c r="D15" s="24"/>
      <c r="E15" s="100">
        <f>SUM(E16:E57)</f>
        <v>238364</v>
      </c>
      <c r="F15" s="100">
        <f t="shared" ref="F15:H15" si="0">SUM(F16:F57)</f>
        <v>238364</v>
      </c>
      <c r="G15" s="123"/>
      <c r="H15" s="100">
        <f t="shared" si="0"/>
        <v>0</v>
      </c>
    </row>
    <row r="16" spans="1:8" ht="15" thickBot="1">
      <c r="A16" s="24" t="s">
        <v>55</v>
      </c>
      <c r="B16" s="39"/>
      <c r="C16" s="144" t="s">
        <v>1699</v>
      </c>
      <c r="D16" s="111" t="s">
        <v>1700</v>
      </c>
      <c r="E16" s="100">
        <v>3446</v>
      </c>
      <c r="F16" s="100">
        <v>3446</v>
      </c>
      <c r="G16" s="102" t="s">
        <v>1741</v>
      </c>
      <c r="H16" s="100">
        <f>E16-F16</f>
        <v>0</v>
      </c>
    </row>
    <row r="17" spans="1:11" ht="15" thickBot="1">
      <c r="A17" s="24" t="s">
        <v>59</v>
      </c>
      <c r="B17" s="39"/>
      <c r="C17" s="144" t="s">
        <v>1699</v>
      </c>
      <c r="D17" s="111" t="s">
        <v>1701</v>
      </c>
      <c r="E17" s="100">
        <v>269</v>
      </c>
      <c r="F17" s="100">
        <v>269</v>
      </c>
      <c r="G17" s="102" t="s">
        <v>1741</v>
      </c>
      <c r="H17" s="100">
        <f t="shared" ref="H17:H57" si="1">E17-F17</f>
        <v>0</v>
      </c>
    </row>
    <row r="18" spans="1:11" ht="15" thickBot="1">
      <c r="A18" s="24"/>
      <c r="B18" s="39"/>
      <c r="C18" s="144" t="s">
        <v>1699</v>
      </c>
      <c r="D18" s="111" t="s">
        <v>1702</v>
      </c>
      <c r="E18" s="100">
        <v>67</v>
      </c>
      <c r="F18" s="100">
        <v>67</v>
      </c>
      <c r="G18" s="102" t="s">
        <v>735</v>
      </c>
      <c r="H18" s="100">
        <f t="shared" si="1"/>
        <v>0</v>
      </c>
    </row>
    <row r="19" spans="1:11" ht="15" thickBot="1">
      <c r="A19" s="24"/>
      <c r="B19" s="39"/>
      <c r="C19" s="144" t="s">
        <v>1699</v>
      </c>
      <c r="D19" s="111" t="s">
        <v>1703</v>
      </c>
      <c r="E19" s="100">
        <v>921</v>
      </c>
      <c r="F19" s="100">
        <v>921</v>
      </c>
      <c r="G19" s="102" t="s">
        <v>1742</v>
      </c>
      <c r="H19" s="100">
        <f t="shared" si="1"/>
        <v>0</v>
      </c>
    </row>
    <row r="20" spans="1:11" ht="15" thickBot="1">
      <c r="A20" s="24"/>
      <c r="B20" s="39"/>
      <c r="C20" s="144" t="s">
        <v>1699</v>
      </c>
      <c r="D20" s="111" t="s">
        <v>1704</v>
      </c>
      <c r="E20" s="100">
        <v>663</v>
      </c>
      <c r="F20" s="100">
        <v>663</v>
      </c>
      <c r="G20" s="102" t="s">
        <v>1742</v>
      </c>
      <c r="H20" s="100">
        <f t="shared" si="1"/>
        <v>0</v>
      </c>
    </row>
    <row r="21" spans="1:11" ht="15" thickBot="1">
      <c r="A21" s="24"/>
      <c r="B21" s="39"/>
      <c r="C21" s="144" t="s">
        <v>1699</v>
      </c>
      <c r="D21" s="111" t="s">
        <v>1705</v>
      </c>
      <c r="E21" s="100">
        <v>92</v>
      </c>
      <c r="F21" s="100">
        <v>92</v>
      </c>
      <c r="G21" s="102" t="s">
        <v>1742</v>
      </c>
      <c r="H21" s="100">
        <f t="shared" si="1"/>
        <v>0</v>
      </c>
    </row>
    <row r="22" spans="1:11" ht="15" thickBot="1">
      <c r="A22" s="24"/>
      <c r="B22" s="39"/>
      <c r="C22" s="144" t="s">
        <v>1699</v>
      </c>
      <c r="D22" s="111" t="s">
        <v>1706</v>
      </c>
      <c r="E22" s="100">
        <v>60</v>
      </c>
      <c r="F22" s="100">
        <v>60</v>
      </c>
      <c r="G22" s="102" t="s">
        <v>1640</v>
      </c>
      <c r="H22" s="100">
        <f t="shared" si="1"/>
        <v>0</v>
      </c>
    </row>
    <row r="23" spans="1:11" ht="15" thickBot="1">
      <c r="A23" s="24"/>
      <c r="B23" s="39"/>
      <c r="C23" s="144" t="s">
        <v>1699</v>
      </c>
      <c r="D23" s="111" t="s">
        <v>1707</v>
      </c>
      <c r="E23" s="100">
        <v>1040</v>
      </c>
      <c r="F23" s="100">
        <v>1040</v>
      </c>
      <c r="G23" s="102" t="s">
        <v>1640</v>
      </c>
      <c r="H23" s="100">
        <f t="shared" si="1"/>
        <v>0</v>
      </c>
    </row>
    <row r="24" spans="1:11" ht="15" thickBot="1">
      <c r="A24" s="24"/>
      <c r="B24" s="39"/>
      <c r="C24" s="144" t="s">
        <v>1699</v>
      </c>
      <c r="D24" s="111" t="s">
        <v>1708</v>
      </c>
      <c r="E24" s="100">
        <v>470</v>
      </c>
      <c r="F24" s="100">
        <v>470</v>
      </c>
      <c r="G24" s="102" t="s">
        <v>1640</v>
      </c>
      <c r="H24" s="100">
        <f t="shared" si="1"/>
        <v>0</v>
      </c>
    </row>
    <row r="25" spans="1:11" ht="15" thickBot="1">
      <c r="A25" s="24"/>
      <c r="B25" s="39"/>
      <c r="C25" s="144" t="s">
        <v>1699</v>
      </c>
      <c r="D25" s="111" t="s">
        <v>1709</v>
      </c>
      <c r="E25" s="100">
        <v>88</v>
      </c>
      <c r="F25" s="100">
        <v>88</v>
      </c>
      <c r="G25" s="102" t="s">
        <v>1640</v>
      </c>
      <c r="H25" s="100">
        <f t="shared" si="1"/>
        <v>0</v>
      </c>
    </row>
    <row r="26" spans="1:11" ht="15" thickBot="1">
      <c r="A26" s="24"/>
      <c r="B26" s="39"/>
      <c r="C26" s="144" t="s">
        <v>1699</v>
      </c>
      <c r="D26" s="111" t="s">
        <v>1710</v>
      </c>
      <c r="E26" s="100">
        <v>693</v>
      </c>
      <c r="F26" s="100">
        <v>693</v>
      </c>
      <c r="G26" s="102" t="s">
        <v>735</v>
      </c>
      <c r="H26" s="100">
        <f t="shared" si="1"/>
        <v>0</v>
      </c>
    </row>
    <row r="27" spans="1:11" ht="15" thickBot="1">
      <c r="A27" s="24"/>
      <c r="B27" s="39"/>
      <c r="C27" s="144" t="s">
        <v>1699</v>
      </c>
      <c r="D27" s="99" t="s">
        <v>1711</v>
      </c>
      <c r="E27" s="100">
        <v>403</v>
      </c>
      <c r="F27" s="100">
        <v>403</v>
      </c>
      <c r="G27" s="102" t="s">
        <v>735</v>
      </c>
      <c r="H27" s="100">
        <f t="shared" si="1"/>
        <v>0</v>
      </c>
    </row>
    <row r="28" spans="1:11" ht="15" thickBot="1">
      <c r="A28" s="24"/>
      <c r="B28" s="39"/>
      <c r="C28" s="144" t="s">
        <v>1699</v>
      </c>
      <c r="D28" s="99" t="s">
        <v>1712</v>
      </c>
      <c r="E28" s="100">
        <v>84</v>
      </c>
      <c r="F28" s="100">
        <v>84</v>
      </c>
      <c r="G28" s="102" t="s">
        <v>735</v>
      </c>
      <c r="H28" s="100">
        <f t="shared" si="1"/>
        <v>0</v>
      </c>
    </row>
    <row r="29" spans="1:11" ht="15" thickBot="1">
      <c r="A29" s="24"/>
      <c r="B29" s="39"/>
      <c r="C29" s="144" t="s">
        <v>1699</v>
      </c>
      <c r="D29" s="99" t="s">
        <v>1713</v>
      </c>
      <c r="E29" s="100">
        <v>151</v>
      </c>
      <c r="F29" s="100">
        <v>151</v>
      </c>
      <c r="G29" s="102" t="s">
        <v>735</v>
      </c>
      <c r="H29" s="100">
        <f t="shared" si="1"/>
        <v>0</v>
      </c>
    </row>
    <row r="30" spans="1:11" ht="15" thickBot="1">
      <c r="A30" s="24"/>
      <c r="B30" s="39"/>
      <c r="C30" s="144" t="s">
        <v>1699</v>
      </c>
      <c r="D30" s="99" t="s">
        <v>1714</v>
      </c>
      <c r="E30" s="100">
        <v>522</v>
      </c>
      <c r="F30" s="100">
        <v>522</v>
      </c>
      <c r="G30" s="102" t="s">
        <v>735</v>
      </c>
      <c r="H30" s="100">
        <f t="shared" si="1"/>
        <v>0</v>
      </c>
    </row>
    <row r="31" spans="1:11" ht="15" thickBot="1">
      <c r="A31" s="24"/>
      <c r="B31" s="39"/>
      <c r="C31" s="144" t="s">
        <v>1699</v>
      </c>
      <c r="D31" s="99" t="s">
        <v>1715</v>
      </c>
      <c r="E31" s="100">
        <v>519</v>
      </c>
      <c r="F31" s="100">
        <v>519</v>
      </c>
      <c r="G31" s="102" t="s">
        <v>735</v>
      </c>
      <c r="H31" s="100">
        <f t="shared" si="1"/>
        <v>0</v>
      </c>
      <c r="K31">
        <v>3520</v>
      </c>
    </row>
    <row r="32" spans="1:11" ht="15" thickBot="1">
      <c r="A32" s="24"/>
      <c r="B32" s="39"/>
      <c r="C32" s="144" t="s">
        <v>1699</v>
      </c>
      <c r="D32" s="99" t="s">
        <v>1716</v>
      </c>
      <c r="E32" s="100">
        <v>108</v>
      </c>
      <c r="F32" s="100">
        <v>108</v>
      </c>
      <c r="G32" s="102" t="s">
        <v>735</v>
      </c>
      <c r="H32" s="100">
        <f t="shared" si="1"/>
        <v>0</v>
      </c>
      <c r="K32">
        <v>67</v>
      </c>
    </row>
    <row r="33" spans="1:8" ht="15" thickBot="1">
      <c r="A33" s="24"/>
      <c r="B33" s="39"/>
      <c r="C33" s="144" t="s">
        <v>1699</v>
      </c>
      <c r="D33" s="99" t="s">
        <v>1717</v>
      </c>
      <c r="E33" s="100">
        <v>254</v>
      </c>
      <c r="F33" s="100">
        <v>254</v>
      </c>
      <c r="G33" s="102" t="s">
        <v>735</v>
      </c>
      <c r="H33" s="100">
        <f t="shared" si="1"/>
        <v>0</v>
      </c>
    </row>
    <row r="34" spans="1:8" ht="15" thickBot="1">
      <c r="A34" s="24"/>
      <c r="B34" s="39"/>
      <c r="C34" s="144" t="s">
        <v>1699</v>
      </c>
      <c r="D34" s="99" t="s">
        <v>1718</v>
      </c>
      <c r="E34" s="100">
        <v>0</v>
      </c>
      <c r="F34" s="100">
        <v>0</v>
      </c>
      <c r="G34" s="102" t="s">
        <v>735</v>
      </c>
      <c r="H34" s="100">
        <f t="shared" si="1"/>
        <v>0</v>
      </c>
    </row>
    <row r="35" spans="1:8" ht="15" thickBot="1">
      <c r="A35" s="24"/>
      <c r="B35" s="39"/>
      <c r="C35" s="144" t="s">
        <v>1699</v>
      </c>
      <c r="D35" s="99" t="s">
        <v>1719</v>
      </c>
      <c r="E35" s="100">
        <v>118</v>
      </c>
      <c r="F35" s="100">
        <v>118</v>
      </c>
      <c r="G35" s="102" t="s">
        <v>735</v>
      </c>
      <c r="H35" s="100">
        <f t="shared" si="1"/>
        <v>0</v>
      </c>
    </row>
    <row r="36" spans="1:8" ht="15" thickBot="1">
      <c r="A36" s="24"/>
      <c r="B36" s="39"/>
      <c r="C36" s="144" t="s">
        <v>1699</v>
      </c>
      <c r="D36" s="99" t="s">
        <v>1743</v>
      </c>
      <c r="E36" s="100">
        <v>668</v>
      </c>
      <c r="F36" s="100">
        <v>668</v>
      </c>
      <c r="G36" s="102" t="s">
        <v>735</v>
      </c>
      <c r="H36" s="100">
        <f t="shared" si="1"/>
        <v>0</v>
      </c>
    </row>
    <row r="37" spans="1:8" ht="29.4" thickBot="1">
      <c r="A37" s="24"/>
      <c r="B37" s="39"/>
      <c r="C37" s="145" t="s">
        <v>1744</v>
      </c>
      <c r="D37" s="111" t="s">
        <v>1720</v>
      </c>
      <c r="E37" s="100">
        <v>15415</v>
      </c>
      <c r="F37" s="100">
        <v>15415</v>
      </c>
      <c r="G37" s="102" t="s">
        <v>1741</v>
      </c>
      <c r="H37" s="100">
        <f t="shared" si="1"/>
        <v>0</v>
      </c>
    </row>
    <row r="38" spans="1:8" ht="29.4" thickBot="1">
      <c r="A38" s="24"/>
      <c r="B38" s="39"/>
      <c r="C38" s="145" t="s">
        <v>1744</v>
      </c>
      <c r="D38" s="111" t="s">
        <v>1721</v>
      </c>
      <c r="E38" s="100">
        <v>10363</v>
      </c>
      <c r="F38" s="100">
        <v>10363</v>
      </c>
      <c r="G38" s="102" t="s">
        <v>1742</v>
      </c>
      <c r="H38" s="100">
        <f t="shared" si="1"/>
        <v>0</v>
      </c>
    </row>
    <row r="39" spans="1:8" ht="29.4" thickBot="1">
      <c r="A39" s="24"/>
      <c r="B39" s="39"/>
      <c r="C39" s="145" t="s">
        <v>1744</v>
      </c>
      <c r="D39" s="111" t="s">
        <v>1722</v>
      </c>
      <c r="E39" s="100">
        <v>10363</v>
      </c>
      <c r="F39" s="100">
        <v>10363</v>
      </c>
      <c r="G39" s="102" t="s">
        <v>1742</v>
      </c>
      <c r="H39" s="100">
        <f t="shared" si="1"/>
        <v>0</v>
      </c>
    </row>
    <row r="40" spans="1:8" ht="29.4" thickBot="1">
      <c r="A40" s="24"/>
      <c r="B40" s="39"/>
      <c r="C40" s="145" t="s">
        <v>1744</v>
      </c>
      <c r="D40" s="111" t="s">
        <v>1723</v>
      </c>
      <c r="E40" s="100">
        <v>10363</v>
      </c>
      <c r="F40" s="100">
        <v>10363</v>
      </c>
      <c r="G40" s="102" t="s">
        <v>1741</v>
      </c>
      <c r="H40" s="100">
        <f t="shared" si="1"/>
        <v>0</v>
      </c>
    </row>
    <row r="41" spans="1:8" ht="29.4" thickBot="1">
      <c r="A41" s="24"/>
      <c r="B41" s="39"/>
      <c r="C41" s="145" t="s">
        <v>1744</v>
      </c>
      <c r="D41" s="111" t="s">
        <v>1724</v>
      </c>
      <c r="E41" s="100">
        <v>10363</v>
      </c>
      <c r="F41" s="100">
        <v>10363</v>
      </c>
      <c r="G41" s="102" t="s">
        <v>1741</v>
      </c>
      <c r="H41" s="100">
        <f t="shared" si="1"/>
        <v>0</v>
      </c>
    </row>
    <row r="42" spans="1:8" ht="29.4" thickBot="1">
      <c r="A42" s="24"/>
      <c r="B42" s="39"/>
      <c r="C42" s="145" t="s">
        <v>1744</v>
      </c>
      <c r="D42" s="111" t="s">
        <v>1725</v>
      </c>
      <c r="E42" s="100">
        <v>10363</v>
      </c>
      <c r="F42" s="100">
        <v>10363</v>
      </c>
      <c r="G42" s="102" t="s">
        <v>1741</v>
      </c>
      <c r="H42" s="100">
        <f t="shared" si="1"/>
        <v>0</v>
      </c>
    </row>
    <row r="43" spans="1:8" ht="29.4" thickBot="1">
      <c r="A43" s="24"/>
      <c r="B43" s="39"/>
      <c r="C43" s="145" t="s">
        <v>1744</v>
      </c>
      <c r="D43" s="111" t="s">
        <v>1726</v>
      </c>
      <c r="E43" s="100">
        <v>10363</v>
      </c>
      <c r="F43" s="100">
        <v>10363</v>
      </c>
      <c r="G43" s="102" t="s">
        <v>1741</v>
      </c>
      <c r="H43" s="100">
        <f t="shared" si="1"/>
        <v>0</v>
      </c>
    </row>
    <row r="44" spans="1:8" ht="29.4" thickBot="1">
      <c r="A44" s="24"/>
      <c r="B44" s="39"/>
      <c r="C44" s="145" t="s">
        <v>1744</v>
      </c>
      <c r="D44" s="111" t="s">
        <v>1727</v>
      </c>
      <c r="E44" s="100">
        <v>10363</v>
      </c>
      <c r="F44" s="100">
        <v>10363</v>
      </c>
      <c r="G44" s="102" t="s">
        <v>1635</v>
      </c>
      <c r="H44" s="100">
        <f t="shared" si="1"/>
        <v>0</v>
      </c>
    </row>
    <row r="45" spans="1:8" ht="29.4" thickBot="1">
      <c r="A45" s="24"/>
      <c r="B45" s="39"/>
      <c r="C45" s="145" t="s">
        <v>1744</v>
      </c>
      <c r="D45" s="111" t="s">
        <v>1728</v>
      </c>
      <c r="E45" s="100">
        <v>10363</v>
      </c>
      <c r="F45" s="100">
        <v>10363</v>
      </c>
      <c r="G45" s="102" t="s">
        <v>1635</v>
      </c>
      <c r="H45" s="100">
        <f t="shared" si="1"/>
        <v>0</v>
      </c>
    </row>
    <row r="46" spans="1:8" ht="29.4" thickBot="1">
      <c r="A46" s="24"/>
      <c r="B46" s="39"/>
      <c r="C46" s="145" t="s">
        <v>1744</v>
      </c>
      <c r="D46" s="111" t="s">
        <v>1729</v>
      </c>
      <c r="E46" s="100">
        <v>10363</v>
      </c>
      <c r="F46" s="100">
        <v>10363</v>
      </c>
      <c r="G46" s="102" t="s">
        <v>1635</v>
      </c>
      <c r="H46" s="100">
        <f t="shared" si="1"/>
        <v>0</v>
      </c>
    </row>
    <row r="47" spans="1:8" ht="29.4" thickBot="1">
      <c r="A47" s="24"/>
      <c r="B47" s="39"/>
      <c r="C47" s="145" t="s">
        <v>1744</v>
      </c>
      <c r="D47" s="111" t="s">
        <v>1730</v>
      </c>
      <c r="E47" s="100">
        <v>10363</v>
      </c>
      <c r="F47" s="100">
        <v>10363</v>
      </c>
      <c r="G47" s="102" t="s">
        <v>1635</v>
      </c>
      <c r="H47" s="100">
        <f t="shared" si="1"/>
        <v>0</v>
      </c>
    </row>
    <row r="48" spans="1:8" ht="29.4" thickBot="1">
      <c r="A48" s="24"/>
      <c r="B48" s="39"/>
      <c r="C48" s="145" t="s">
        <v>1744</v>
      </c>
      <c r="D48" s="111" t="s">
        <v>1731</v>
      </c>
      <c r="E48" s="100">
        <v>15416</v>
      </c>
      <c r="F48" s="100">
        <v>15416</v>
      </c>
      <c r="G48" s="102" t="s">
        <v>1741</v>
      </c>
      <c r="H48" s="100">
        <f t="shared" si="1"/>
        <v>0</v>
      </c>
    </row>
    <row r="49" spans="1:8" ht="29.4" thickBot="1">
      <c r="A49" s="24"/>
      <c r="B49" s="39"/>
      <c r="C49" s="145" t="s">
        <v>1744</v>
      </c>
      <c r="D49" s="111" t="s">
        <v>1732</v>
      </c>
      <c r="E49" s="100">
        <v>10363</v>
      </c>
      <c r="F49" s="100">
        <v>10363</v>
      </c>
      <c r="G49" s="102" t="s">
        <v>1635</v>
      </c>
      <c r="H49" s="100">
        <f t="shared" si="1"/>
        <v>0</v>
      </c>
    </row>
    <row r="50" spans="1:8" ht="29.4" thickBot="1">
      <c r="A50" s="24"/>
      <c r="B50" s="39"/>
      <c r="C50" s="145" t="s">
        <v>1744</v>
      </c>
      <c r="D50" s="111" t="s">
        <v>1733</v>
      </c>
      <c r="E50" s="100">
        <v>10363</v>
      </c>
      <c r="F50" s="100">
        <v>10363</v>
      </c>
      <c r="G50" s="102" t="s">
        <v>1635</v>
      </c>
      <c r="H50" s="100">
        <f t="shared" si="1"/>
        <v>0</v>
      </c>
    </row>
    <row r="51" spans="1:8" ht="29.4" thickBot="1">
      <c r="A51" s="24"/>
      <c r="B51" s="39"/>
      <c r="C51" s="145" t="s">
        <v>1744</v>
      </c>
      <c r="D51" s="111" t="s">
        <v>1734</v>
      </c>
      <c r="E51" s="100">
        <v>10363</v>
      </c>
      <c r="F51" s="100">
        <v>10363</v>
      </c>
      <c r="G51" s="102" t="s">
        <v>1635</v>
      </c>
      <c r="H51" s="100">
        <f t="shared" si="1"/>
        <v>0</v>
      </c>
    </row>
    <row r="52" spans="1:8" ht="29.4" thickBot="1">
      <c r="A52" s="24"/>
      <c r="B52" s="39"/>
      <c r="C52" s="145" t="s">
        <v>1744</v>
      </c>
      <c r="D52" s="111" t="s">
        <v>1735</v>
      </c>
      <c r="E52" s="100">
        <v>10363</v>
      </c>
      <c r="F52" s="100">
        <v>10363</v>
      </c>
      <c r="G52" s="102" t="s">
        <v>1635</v>
      </c>
      <c r="H52" s="100">
        <f t="shared" si="1"/>
        <v>0</v>
      </c>
    </row>
    <row r="53" spans="1:8" ht="29.4" thickBot="1">
      <c r="A53" s="24"/>
      <c r="B53" s="39"/>
      <c r="C53" s="145" t="s">
        <v>1744</v>
      </c>
      <c r="D53" s="111" t="s">
        <v>1736</v>
      </c>
      <c r="E53" s="100">
        <v>10363</v>
      </c>
      <c r="F53" s="100">
        <v>10363</v>
      </c>
      <c r="G53" s="102" t="s">
        <v>1635</v>
      </c>
      <c r="H53" s="100">
        <f t="shared" si="1"/>
        <v>0</v>
      </c>
    </row>
    <row r="54" spans="1:8" ht="29.4" thickBot="1">
      <c r="A54" s="24"/>
      <c r="B54" s="39"/>
      <c r="C54" s="145" t="s">
        <v>1744</v>
      </c>
      <c r="D54" s="111" t="s">
        <v>1737</v>
      </c>
      <c r="E54" s="100">
        <v>10363</v>
      </c>
      <c r="F54" s="100">
        <v>10363</v>
      </c>
      <c r="G54" s="102" t="s">
        <v>1635</v>
      </c>
      <c r="H54" s="100">
        <f t="shared" si="1"/>
        <v>0</v>
      </c>
    </row>
    <row r="55" spans="1:8" ht="29.4" thickBot="1">
      <c r="A55" s="24"/>
      <c r="B55" s="39"/>
      <c r="C55" s="145" t="s">
        <v>1744</v>
      </c>
      <c r="D55" s="111" t="s">
        <v>1738</v>
      </c>
      <c r="E55" s="100">
        <v>10363</v>
      </c>
      <c r="F55" s="100">
        <v>10363</v>
      </c>
      <c r="G55" s="102" t="s">
        <v>1635</v>
      </c>
      <c r="H55" s="100">
        <f t="shared" si="1"/>
        <v>0</v>
      </c>
    </row>
    <row r="56" spans="1:8" ht="29.4" thickBot="1">
      <c r="A56" s="24"/>
      <c r="B56" s="39"/>
      <c r="C56" s="145" t="s">
        <v>1744</v>
      </c>
      <c r="D56" s="111" t="s">
        <v>1739</v>
      </c>
      <c r="E56" s="100">
        <v>10363</v>
      </c>
      <c r="F56" s="100">
        <v>10363</v>
      </c>
      <c r="G56" s="102" t="s">
        <v>1635</v>
      </c>
      <c r="H56" s="100">
        <f t="shared" si="1"/>
        <v>0</v>
      </c>
    </row>
    <row r="57" spans="1:8" ht="29.4" thickBot="1">
      <c r="A57" s="24"/>
      <c r="B57" s="39"/>
      <c r="C57" s="145" t="s">
        <v>1744</v>
      </c>
      <c r="D57" s="111" t="s">
        <v>1740</v>
      </c>
      <c r="E57" s="100">
        <v>10363</v>
      </c>
      <c r="F57" s="100">
        <v>10363</v>
      </c>
      <c r="G57" s="102" t="s">
        <v>1635</v>
      </c>
      <c r="H57" s="100">
        <f t="shared" si="1"/>
        <v>0</v>
      </c>
    </row>
    <row r="58" spans="1:8" ht="15" thickBot="1">
      <c r="A58" s="24">
        <v>3.5</v>
      </c>
      <c r="B58" s="39" t="s">
        <v>178</v>
      </c>
      <c r="C58" s="143"/>
      <c r="D58" s="24"/>
      <c r="E58" s="24"/>
      <c r="F58" s="24"/>
      <c r="G58" s="24"/>
      <c r="H58" s="25"/>
    </row>
    <row r="59" spans="1:8" ht="15" thickBot="1">
      <c r="A59" s="24" t="s">
        <v>55</v>
      </c>
      <c r="B59" s="39"/>
      <c r="C59" s="143"/>
      <c r="D59" s="24"/>
      <c r="E59" s="24"/>
      <c r="F59" s="24"/>
      <c r="G59" s="24"/>
      <c r="H59" s="25"/>
    </row>
    <row r="60" spans="1:8" ht="15" thickBot="1">
      <c r="A60" s="24" t="s">
        <v>59</v>
      </c>
      <c r="B60" s="39"/>
      <c r="C60" s="143"/>
      <c r="D60" s="24"/>
      <c r="E60" s="24"/>
      <c r="F60" s="24"/>
      <c r="G60" s="24"/>
      <c r="H60" s="25"/>
    </row>
    <row r="61" spans="1:8" ht="42" thickBot="1">
      <c r="A61" s="24" t="s">
        <v>179</v>
      </c>
      <c r="B61" s="39" t="s">
        <v>180</v>
      </c>
      <c r="C61" s="143"/>
      <c r="D61" s="24"/>
      <c r="E61" s="24"/>
      <c r="F61" s="24"/>
      <c r="G61" s="24"/>
      <c r="H61" s="25"/>
    </row>
    <row r="62" spans="1:8" ht="28.2" thickBot="1">
      <c r="A62" s="24" t="s">
        <v>181</v>
      </c>
      <c r="B62" s="53" t="s">
        <v>182</v>
      </c>
      <c r="C62" s="143"/>
      <c r="D62" s="24"/>
      <c r="E62" s="24"/>
      <c r="F62" s="24"/>
      <c r="G62" s="24"/>
      <c r="H62" s="25"/>
    </row>
    <row r="63" spans="1:8" ht="15" thickBot="1">
      <c r="A63" s="24" t="s">
        <v>55</v>
      </c>
      <c r="B63" s="39"/>
      <c r="C63" s="143"/>
      <c r="D63" s="24"/>
      <c r="E63" s="24"/>
      <c r="F63" s="24"/>
      <c r="G63" s="24"/>
      <c r="H63" s="25"/>
    </row>
    <row r="64" spans="1:8" ht="15" thickBot="1">
      <c r="A64" s="24" t="s">
        <v>59</v>
      </c>
      <c r="B64" s="39"/>
      <c r="C64" s="143"/>
      <c r="D64" s="24"/>
      <c r="E64" s="24"/>
      <c r="F64" s="24"/>
      <c r="G64" s="24"/>
      <c r="H64" s="25"/>
    </row>
    <row r="65" spans="1:8" ht="28.2" thickBot="1">
      <c r="A65" s="24" t="s">
        <v>183</v>
      </c>
      <c r="B65" s="53" t="s">
        <v>184</v>
      </c>
      <c r="C65" s="143"/>
      <c r="D65" s="24"/>
      <c r="E65" s="24"/>
      <c r="F65" s="24"/>
      <c r="G65" s="24"/>
      <c r="H65" s="25"/>
    </row>
    <row r="66" spans="1:8" ht="15" thickBot="1">
      <c r="A66" s="24" t="s">
        <v>55</v>
      </c>
      <c r="B66" s="39"/>
      <c r="C66" s="143"/>
      <c r="D66" s="24"/>
      <c r="E66" s="24"/>
      <c r="F66" s="24"/>
      <c r="G66" s="24"/>
      <c r="H66" s="25"/>
    </row>
    <row r="67" spans="1:8" ht="15" thickBot="1">
      <c r="A67" s="24" t="s">
        <v>59</v>
      </c>
      <c r="B67" s="39"/>
      <c r="C67" s="143"/>
      <c r="D67" s="24"/>
      <c r="E67" s="24"/>
      <c r="F67" s="24"/>
      <c r="G67" s="24"/>
      <c r="H67" s="33"/>
    </row>
    <row r="68" spans="1:8" ht="28.2" thickBot="1">
      <c r="A68" s="24"/>
      <c r="B68" s="39" t="s">
        <v>185</v>
      </c>
      <c r="C68" s="143"/>
      <c r="D68" s="24"/>
      <c r="E68" s="100">
        <f>E15</f>
        <v>238364</v>
      </c>
      <c r="F68" s="100">
        <f t="shared" ref="F68:H68" si="2">F15</f>
        <v>238364</v>
      </c>
      <c r="G68" s="123"/>
      <c r="H68" s="100">
        <f t="shared" si="2"/>
        <v>0</v>
      </c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H18"/>
  <sheetViews>
    <sheetView showGridLines="0" zoomScale="90" zoomScaleNormal="90" workbookViewId="0">
      <selection activeCell="C10" sqref="C10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4" width="19.6640625" customWidth="1"/>
    <col min="5" max="6" width="19.6640625" style="119" customWidth="1"/>
    <col min="7" max="8" width="19.6640625" customWidth="1"/>
  </cols>
  <sheetData>
    <row r="1" spans="1:8">
      <c r="A1" s="348" t="s">
        <v>167</v>
      </c>
      <c r="B1" s="348"/>
      <c r="C1" s="348"/>
      <c r="D1" s="348"/>
      <c r="E1" s="348"/>
      <c r="F1" s="348"/>
      <c r="G1" s="348"/>
      <c r="H1" s="348"/>
    </row>
    <row r="2" spans="1:8" ht="8.4" customHeight="1" thickBot="1">
      <c r="A2" s="310"/>
      <c r="B2" s="310"/>
      <c r="C2" s="310"/>
      <c r="D2" s="310"/>
      <c r="E2" s="310"/>
      <c r="F2" s="310"/>
      <c r="G2" s="310"/>
      <c r="H2" s="310"/>
    </row>
    <row r="3" spans="1:8" ht="15" thickBot="1">
      <c r="A3" s="349" t="s">
        <v>186</v>
      </c>
      <c r="B3" s="350"/>
      <c r="C3" s="350"/>
      <c r="D3" s="350"/>
      <c r="E3" s="350"/>
      <c r="F3" s="350"/>
      <c r="G3" s="350"/>
      <c r="H3" s="351"/>
    </row>
    <row r="4" spans="1:8" ht="28.2" thickBot="1">
      <c r="A4" s="52" t="s">
        <v>166</v>
      </c>
      <c r="B4" s="22" t="s">
        <v>133</v>
      </c>
      <c r="C4" s="22" t="s">
        <v>169</v>
      </c>
      <c r="D4" s="22" t="s">
        <v>135</v>
      </c>
      <c r="E4" s="122" t="s">
        <v>136</v>
      </c>
      <c r="F4" s="122" t="s">
        <v>99</v>
      </c>
      <c r="G4" s="22" t="s">
        <v>137</v>
      </c>
      <c r="H4" s="23" t="s">
        <v>100</v>
      </c>
    </row>
    <row r="5" spans="1:8" ht="15" thickBot="1">
      <c r="A5" s="22">
        <v>1</v>
      </c>
      <c r="B5" s="18">
        <v>2</v>
      </c>
      <c r="C5" s="22">
        <v>3</v>
      </c>
      <c r="D5" s="22">
        <v>4</v>
      </c>
      <c r="E5" s="122">
        <v>5</v>
      </c>
      <c r="F5" s="122">
        <v>6</v>
      </c>
      <c r="G5" s="22">
        <v>7</v>
      </c>
      <c r="H5" s="23" t="s">
        <v>138</v>
      </c>
    </row>
    <row r="6" spans="1:8" ht="15" thickBot="1">
      <c r="A6" s="24" t="s">
        <v>187</v>
      </c>
      <c r="B6" s="39" t="s">
        <v>188</v>
      </c>
      <c r="C6" s="24"/>
      <c r="D6" s="24"/>
      <c r="E6" s="123"/>
      <c r="F6" s="123"/>
      <c r="G6" s="24"/>
      <c r="H6" s="25"/>
    </row>
    <row r="7" spans="1:8" ht="15" thickBot="1">
      <c r="A7" s="24" t="s">
        <v>55</v>
      </c>
      <c r="B7" s="39"/>
      <c r="C7" s="24"/>
      <c r="D7" s="24"/>
      <c r="E7" s="123"/>
      <c r="F7" s="123"/>
      <c r="G7" s="24"/>
      <c r="H7" s="25"/>
    </row>
    <row r="8" spans="1:8" ht="15" thickBot="1">
      <c r="A8" s="24" t="s">
        <v>59</v>
      </c>
      <c r="B8" s="39"/>
      <c r="C8" s="24"/>
      <c r="D8" s="24"/>
      <c r="E8" s="123"/>
      <c r="F8" s="123"/>
      <c r="G8" s="24"/>
      <c r="H8" s="33"/>
    </row>
    <row r="9" spans="1:8" ht="15" thickBot="1">
      <c r="A9" s="24" t="s">
        <v>78</v>
      </c>
      <c r="B9" s="39" t="s">
        <v>189</v>
      </c>
      <c r="C9" s="24"/>
      <c r="D9" s="24"/>
      <c r="E9" s="123">
        <f>E10+E11</f>
        <v>128195</v>
      </c>
      <c r="F9" s="123">
        <f t="shared" ref="F9:H9" si="0">F10+F11</f>
        <v>128195</v>
      </c>
      <c r="G9" s="123"/>
      <c r="H9" s="130">
        <f t="shared" si="0"/>
        <v>0</v>
      </c>
    </row>
    <row r="10" spans="1:8" ht="28.2" thickBot="1">
      <c r="A10" s="24" t="s">
        <v>55</v>
      </c>
      <c r="B10" s="39"/>
      <c r="C10" s="24" t="s">
        <v>1609</v>
      </c>
      <c r="D10" s="121" t="s">
        <v>1610</v>
      </c>
      <c r="E10" s="142">
        <v>128195</v>
      </c>
      <c r="F10" s="142">
        <v>128195</v>
      </c>
      <c r="G10" s="124">
        <v>45463</v>
      </c>
      <c r="H10" s="93">
        <f>E10-F10</f>
        <v>0</v>
      </c>
    </row>
    <row r="11" spans="1:8" ht="15" thickBot="1">
      <c r="A11" s="24" t="s">
        <v>59</v>
      </c>
      <c r="B11" s="39"/>
      <c r="C11" s="24"/>
      <c r="D11" s="24"/>
      <c r="E11" s="123"/>
      <c r="F11" s="123"/>
      <c r="G11" s="24"/>
      <c r="H11" s="25"/>
    </row>
    <row r="12" spans="1:8" ht="15" thickBot="1">
      <c r="A12" s="24" t="s">
        <v>190</v>
      </c>
      <c r="B12" s="39" t="s">
        <v>191</v>
      </c>
      <c r="C12" s="24"/>
      <c r="D12" s="24"/>
      <c r="E12" s="123"/>
      <c r="F12" s="123"/>
      <c r="G12" s="24"/>
      <c r="H12" s="25"/>
    </row>
    <row r="13" spans="1:8" ht="15" thickBot="1">
      <c r="A13" s="24" t="s">
        <v>55</v>
      </c>
      <c r="B13" s="39"/>
      <c r="C13" s="24"/>
      <c r="D13" s="24"/>
      <c r="E13" s="123"/>
      <c r="F13" s="123"/>
      <c r="G13" s="24"/>
      <c r="H13" s="25"/>
    </row>
    <row r="14" spans="1:8" ht="15" thickBot="1">
      <c r="A14" s="24" t="s">
        <v>59</v>
      </c>
      <c r="B14" s="39"/>
      <c r="C14" s="24"/>
      <c r="D14" s="24"/>
      <c r="E14" s="123"/>
      <c r="F14" s="123"/>
      <c r="G14" s="24"/>
      <c r="H14" s="25"/>
    </row>
    <row r="15" spans="1:8" ht="15" thickBot="1">
      <c r="A15" s="24" t="s">
        <v>192</v>
      </c>
      <c r="B15" s="39" t="s">
        <v>193</v>
      </c>
      <c r="C15" s="24"/>
      <c r="D15" s="24"/>
      <c r="E15" s="123"/>
      <c r="F15" s="123"/>
      <c r="G15" s="24"/>
      <c r="H15" s="25"/>
    </row>
    <row r="16" spans="1:8" ht="15" thickBot="1">
      <c r="A16" s="24" t="s">
        <v>55</v>
      </c>
      <c r="B16" s="39"/>
      <c r="C16" s="24"/>
      <c r="D16" s="24"/>
      <c r="E16" s="123"/>
      <c r="F16" s="123"/>
      <c r="G16" s="24"/>
      <c r="H16" s="25"/>
    </row>
    <row r="17" spans="1:8" ht="15" thickBot="1">
      <c r="A17" s="24" t="s">
        <v>59</v>
      </c>
      <c r="B17" s="39"/>
      <c r="C17" s="24"/>
      <c r="D17" s="24"/>
      <c r="E17" s="123"/>
      <c r="F17" s="123"/>
      <c r="G17" s="24"/>
      <c r="H17" s="25"/>
    </row>
    <row r="18" spans="1:8" ht="15" thickBot="1">
      <c r="A18" s="24"/>
      <c r="B18" s="39" t="s">
        <v>194</v>
      </c>
      <c r="C18" s="24"/>
      <c r="D18" s="24"/>
      <c r="E18" s="123">
        <f>E6+E9+E12+E15</f>
        <v>128195</v>
      </c>
      <c r="F18" s="123">
        <f t="shared" ref="F18:H18" si="1">F6+F9+F12+F15</f>
        <v>128195</v>
      </c>
      <c r="G18" s="123"/>
      <c r="H18" s="123">
        <f t="shared" si="1"/>
        <v>0</v>
      </c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H34"/>
  <sheetViews>
    <sheetView showGridLines="0" zoomScaleNormal="100" workbookViewId="0">
      <selection activeCell="C7" sqref="C7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4" width="19.6640625" customWidth="1"/>
    <col min="5" max="6" width="19.6640625" style="119" customWidth="1"/>
    <col min="7" max="8" width="19.6640625" customWidth="1"/>
  </cols>
  <sheetData>
    <row r="1" spans="1:8">
      <c r="A1" s="348" t="s">
        <v>167</v>
      </c>
      <c r="B1" s="348"/>
      <c r="C1" s="348"/>
      <c r="D1" s="348"/>
      <c r="E1" s="348"/>
      <c r="F1" s="348"/>
      <c r="G1" s="348"/>
      <c r="H1" s="348"/>
    </row>
    <row r="2" spans="1:8" ht="8.4" customHeight="1" thickBot="1">
      <c r="A2" s="310"/>
      <c r="B2" s="310"/>
      <c r="C2" s="310"/>
      <c r="D2" s="310"/>
      <c r="E2" s="310"/>
      <c r="F2" s="310"/>
      <c r="G2" s="310"/>
      <c r="H2" s="310"/>
    </row>
    <row r="3" spans="1:8" ht="15" thickBot="1">
      <c r="A3" s="349" t="s">
        <v>195</v>
      </c>
      <c r="B3" s="350"/>
      <c r="C3" s="350"/>
      <c r="D3" s="350"/>
      <c r="E3" s="350"/>
      <c r="F3" s="350"/>
      <c r="G3" s="350"/>
      <c r="H3" s="351"/>
    </row>
    <row r="4" spans="1:8" ht="28.2" thickBot="1">
      <c r="A4" s="18" t="s">
        <v>49</v>
      </c>
      <c r="B4" s="22" t="s">
        <v>133</v>
      </c>
      <c r="C4" s="22" t="s">
        <v>169</v>
      </c>
      <c r="D4" s="22" t="s">
        <v>135</v>
      </c>
      <c r="E4" s="122" t="s">
        <v>136</v>
      </c>
      <c r="F4" s="122" t="s">
        <v>99</v>
      </c>
      <c r="G4" s="22" t="s">
        <v>137</v>
      </c>
      <c r="H4" s="23" t="s">
        <v>100</v>
      </c>
    </row>
    <row r="5" spans="1:8" ht="15" thickBot="1">
      <c r="A5" s="22">
        <v>1</v>
      </c>
      <c r="B5" s="18">
        <v>2</v>
      </c>
      <c r="C5" s="22">
        <v>3</v>
      </c>
      <c r="D5" s="22">
        <v>4</v>
      </c>
      <c r="E5" s="122">
        <v>5</v>
      </c>
      <c r="F5" s="122">
        <v>6</v>
      </c>
      <c r="G5" s="22">
        <v>7</v>
      </c>
      <c r="H5" s="136" t="s">
        <v>138</v>
      </c>
    </row>
    <row r="6" spans="1:8" ht="28.2" thickBot="1">
      <c r="A6" s="24" t="s">
        <v>196</v>
      </c>
      <c r="B6" s="39" t="s">
        <v>197</v>
      </c>
      <c r="C6" s="24"/>
      <c r="D6" s="24"/>
      <c r="E6" s="150">
        <f>E7</f>
        <v>4000000</v>
      </c>
      <c r="F6" s="150">
        <f t="shared" ref="F6:H6" si="0">F7</f>
        <v>4000000</v>
      </c>
      <c r="G6" s="150"/>
      <c r="H6" s="130">
        <f t="shared" si="0"/>
        <v>0</v>
      </c>
    </row>
    <row r="7" spans="1:8" ht="29.4" thickBot="1">
      <c r="A7" s="24" t="s">
        <v>55</v>
      </c>
      <c r="B7" s="39"/>
      <c r="C7" s="135" t="s">
        <v>1687</v>
      </c>
      <c r="D7" s="141" t="s">
        <v>1688</v>
      </c>
      <c r="E7" s="150">
        <v>4000000</v>
      </c>
      <c r="F7" s="150">
        <v>4000000</v>
      </c>
      <c r="G7" s="146" t="s">
        <v>1691</v>
      </c>
      <c r="H7" s="25">
        <v>0</v>
      </c>
    </row>
    <row r="8" spans="1:8" ht="15" thickBot="1">
      <c r="A8" s="24" t="s">
        <v>59</v>
      </c>
      <c r="B8" s="39"/>
      <c r="C8" s="24"/>
      <c r="D8" s="24"/>
      <c r="E8" s="150"/>
      <c r="F8" s="150"/>
      <c r="G8" s="148"/>
      <c r="H8" s="25"/>
    </row>
    <row r="9" spans="1:8" ht="28.2" thickBot="1">
      <c r="A9" s="24" t="s">
        <v>198</v>
      </c>
      <c r="B9" s="39" t="s">
        <v>199</v>
      </c>
      <c r="C9" s="24"/>
      <c r="D9" s="24"/>
      <c r="E9" s="150"/>
      <c r="F9" s="150"/>
      <c r="G9" s="148"/>
      <c r="H9" s="25"/>
    </row>
    <row r="10" spans="1:8" ht="15" thickBot="1">
      <c r="A10" s="24" t="s">
        <v>55</v>
      </c>
      <c r="B10" s="39"/>
      <c r="C10" s="24"/>
      <c r="D10" s="24"/>
      <c r="E10" s="150"/>
      <c r="F10" s="150"/>
      <c r="G10" s="148"/>
      <c r="H10" s="25"/>
    </row>
    <row r="11" spans="1:8" ht="15" thickBot="1">
      <c r="A11" s="24" t="s">
        <v>59</v>
      </c>
      <c r="B11" s="39"/>
      <c r="C11" s="24"/>
      <c r="D11" s="24"/>
      <c r="E11" s="150"/>
      <c r="F11" s="150"/>
      <c r="G11" s="148"/>
      <c r="H11" s="25"/>
    </row>
    <row r="12" spans="1:8" ht="28.2" thickBot="1">
      <c r="A12" s="24" t="s">
        <v>200</v>
      </c>
      <c r="B12" s="39" t="s">
        <v>201</v>
      </c>
      <c r="C12" s="24"/>
      <c r="D12" s="24"/>
      <c r="E12" s="150"/>
      <c r="F12" s="150"/>
      <c r="G12" s="148"/>
      <c r="H12" s="25"/>
    </row>
    <row r="13" spans="1:8" ht="15" thickBot="1">
      <c r="A13" s="24" t="s">
        <v>55</v>
      </c>
      <c r="B13" s="39"/>
      <c r="C13" s="24"/>
      <c r="D13" s="24"/>
      <c r="E13" s="150"/>
      <c r="F13" s="150"/>
      <c r="G13" s="148"/>
      <c r="H13" s="25"/>
    </row>
    <row r="14" spans="1:8" ht="15" thickBot="1">
      <c r="A14" s="24" t="s">
        <v>59</v>
      </c>
      <c r="B14" s="39"/>
      <c r="C14" s="24"/>
      <c r="D14" s="24"/>
      <c r="E14" s="150"/>
      <c r="F14" s="150"/>
      <c r="G14" s="148"/>
      <c r="H14" s="25"/>
    </row>
    <row r="15" spans="1:8" ht="28.2" thickBot="1">
      <c r="A15" s="24" t="s">
        <v>202</v>
      </c>
      <c r="B15" s="39" t="s">
        <v>203</v>
      </c>
      <c r="C15" s="24"/>
      <c r="D15" s="24"/>
      <c r="E15" s="150"/>
      <c r="F15" s="150"/>
      <c r="G15" s="148"/>
      <c r="H15" s="25"/>
    </row>
    <row r="16" spans="1:8" ht="15" thickBot="1">
      <c r="A16" s="24" t="s">
        <v>55</v>
      </c>
      <c r="B16" s="39"/>
      <c r="C16" s="24"/>
      <c r="D16" s="24"/>
      <c r="E16" s="150"/>
      <c r="F16" s="150"/>
      <c r="G16" s="148"/>
      <c r="H16" s="25"/>
    </row>
    <row r="17" spans="1:8" ht="15" thickBot="1">
      <c r="A17" s="24" t="s">
        <v>59</v>
      </c>
      <c r="B17" s="39"/>
      <c r="C17" s="24"/>
      <c r="D17" s="24"/>
      <c r="E17" s="150"/>
      <c r="F17" s="150"/>
      <c r="G17" s="148"/>
      <c r="H17" s="25"/>
    </row>
    <row r="18" spans="1:8" ht="15" thickBot="1">
      <c r="A18" s="24" t="s">
        <v>204</v>
      </c>
      <c r="B18" s="39" t="s">
        <v>205</v>
      </c>
      <c r="C18" s="24"/>
      <c r="D18" s="24"/>
      <c r="E18" s="150"/>
      <c r="F18" s="150"/>
      <c r="G18" s="148"/>
      <c r="H18" s="25"/>
    </row>
    <row r="19" spans="1:8" ht="15" thickBot="1">
      <c r="A19" s="24" t="s">
        <v>55</v>
      </c>
      <c r="B19" s="39"/>
      <c r="C19" s="24"/>
      <c r="D19" s="24"/>
      <c r="E19" s="150"/>
      <c r="F19" s="150"/>
      <c r="G19" s="148"/>
      <c r="H19" s="25"/>
    </row>
    <row r="20" spans="1:8" ht="15" thickBot="1">
      <c r="A20" s="24" t="s">
        <v>59</v>
      </c>
      <c r="B20" s="39"/>
      <c r="C20" s="24"/>
      <c r="D20" s="24"/>
      <c r="E20" s="150"/>
      <c r="F20" s="150"/>
      <c r="G20" s="148"/>
      <c r="H20" s="25"/>
    </row>
    <row r="21" spans="1:8" ht="15" thickBot="1">
      <c r="A21" s="24" t="s">
        <v>206</v>
      </c>
      <c r="B21" s="39" t="s">
        <v>207</v>
      </c>
      <c r="C21" s="24"/>
      <c r="D21" s="24"/>
      <c r="E21" s="150"/>
      <c r="F21" s="150"/>
      <c r="G21" s="148"/>
      <c r="H21" s="25"/>
    </row>
    <row r="22" spans="1:8" ht="15" thickBot="1">
      <c r="A22" s="24" t="s">
        <v>55</v>
      </c>
      <c r="B22" s="39"/>
      <c r="C22" s="24"/>
      <c r="D22" s="24"/>
      <c r="E22" s="150"/>
      <c r="F22" s="150"/>
      <c r="G22" s="148"/>
      <c r="H22" s="25"/>
    </row>
    <row r="23" spans="1:8" ht="15" thickBot="1">
      <c r="A23" s="24" t="s">
        <v>59</v>
      </c>
      <c r="B23" s="39"/>
      <c r="C23" s="24"/>
      <c r="D23" s="24"/>
      <c r="E23" s="150"/>
      <c r="F23" s="150"/>
      <c r="G23" s="148"/>
      <c r="H23" s="25"/>
    </row>
    <row r="24" spans="1:8" ht="28.2" thickBot="1">
      <c r="A24" s="24" t="s">
        <v>208</v>
      </c>
      <c r="B24" s="39" t="s">
        <v>209</v>
      </c>
      <c r="C24" s="24"/>
      <c r="D24" s="24"/>
      <c r="E24" s="150"/>
      <c r="F24" s="150"/>
      <c r="G24" s="148"/>
      <c r="H24" s="25"/>
    </row>
    <row r="25" spans="1:8" ht="15" thickBot="1">
      <c r="A25" s="24" t="s">
        <v>55</v>
      </c>
      <c r="B25" s="39"/>
      <c r="C25" s="24"/>
      <c r="D25" s="24"/>
      <c r="E25" s="150"/>
      <c r="F25" s="150"/>
      <c r="G25" s="148"/>
      <c r="H25" s="25"/>
    </row>
    <row r="26" spans="1:8" ht="15" thickBot="1">
      <c r="A26" s="24" t="s">
        <v>59</v>
      </c>
      <c r="B26" s="39"/>
      <c r="C26" s="24"/>
      <c r="D26" s="24"/>
      <c r="E26" s="150"/>
      <c r="F26" s="150"/>
      <c r="G26" s="148"/>
      <c r="H26" s="25"/>
    </row>
    <row r="27" spans="1:8" ht="28.2" thickBot="1">
      <c r="A27" s="24" t="s">
        <v>210</v>
      </c>
      <c r="B27" s="39" t="s">
        <v>211</v>
      </c>
      <c r="C27" s="24"/>
      <c r="D27" s="24"/>
      <c r="E27" s="150"/>
      <c r="F27" s="150"/>
      <c r="G27" s="148"/>
      <c r="H27" s="25"/>
    </row>
    <row r="28" spans="1:8" ht="28.2" thickBot="1">
      <c r="A28" s="24" t="s">
        <v>212</v>
      </c>
      <c r="B28" s="24" t="s">
        <v>213</v>
      </c>
      <c r="C28" s="24"/>
      <c r="D28" s="24"/>
      <c r="E28" s="150"/>
      <c r="F28" s="150"/>
      <c r="G28" s="148"/>
      <c r="H28" s="25"/>
    </row>
    <row r="29" spans="1:8" ht="15" thickBot="1">
      <c r="A29" s="24" t="s">
        <v>55</v>
      </c>
      <c r="B29" s="39"/>
      <c r="C29" s="24"/>
      <c r="D29" s="24"/>
      <c r="E29" s="150"/>
      <c r="F29" s="150"/>
      <c r="G29" s="148"/>
      <c r="H29" s="25"/>
    </row>
    <row r="30" spans="1:8" ht="15" thickBot="1">
      <c r="A30" s="24" t="s">
        <v>59</v>
      </c>
      <c r="B30" s="39"/>
      <c r="C30" s="24"/>
      <c r="D30" s="24"/>
      <c r="E30" s="150"/>
      <c r="F30" s="150"/>
      <c r="G30" s="148"/>
      <c r="H30" s="25"/>
    </row>
    <row r="31" spans="1:8" ht="28.2" thickBot="1">
      <c r="A31" s="24" t="s">
        <v>214</v>
      </c>
      <c r="B31" s="24" t="s">
        <v>213</v>
      </c>
      <c r="C31" s="24"/>
      <c r="D31" s="24"/>
      <c r="E31" s="150"/>
      <c r="F31" s="150"/>
      <c r="G31" s="148"/>
      <c r="H31" s="25"/>
    </row>
    <row r="32" spans="1:8" ht="15" thickBot="1">
      <c r="A32" s="24" t="s">
        <v>55</v>
      </c>
      <c r="B32" s="24"/>
      <c r="C32" s="24"/>
      <c r="D32" s="24"/>
      <c r="E32" s="150"/>
      <c r="F32" s="150"/>
      <c r="G32" s="148"/>
      <c r="H32" s="25"/>
    </row>
    <row r="33" spans="1:8" ht="15" thickBot="1">
      <c r="A33" s="24" t="s">
        <v>59</v>
      </c>
      <c r="B33" s="24"/>
      <c r="C33" s="24"/>
      <c r="D33" s="24"/>
      <c r="E33" s="150"/>
      <c r="F33" s="150"/>
      <c r="G33" s="148"/>
      <c r="H33" s="33"/>
    </row>
    <row r="34" spans="1:8" ht="24.75" customHeight="1" thickBot="1">
      <c r="A34" s="24"/>
      <c r="B34" s="39" t="s">
        <v>215</v>
      </c>
      <c r="C34" s="24"/>
      <c r="D34" s="24"/>
      <c r="E34" s="150">
        <f>E6</f>
        <v>4000000</v>
      </c>
      <c r="F34" s="150">
        <f t="shared" ref="F34:H34" si="1">F6</f>
        <v>4000000</v>
      </c>
      <c r="G34" s="150"/>
      <c r="H34" s="130">
        <f t="shared" si="1"/>
        <v>0</v>
      </c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H25"/>
  <sheetViews>
    <sheetView showGridLines="0" zoomScaleNormal="100" workbookViewId="0">
      <selection sqref="A1:IV2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348" t="s">
        <v>167</v>
      </c>
      <c r="B1" s="348"/>
      <c r="C1" s="348"/>
      <c r="D1" s="348"/>
      <c r="E1" s="348"/>
      <c r="F1" s="348"/>
      <c r="G1" s="348"/>
      <c r="H1" s="348"/>
    </row>
    <row r="2" spans="1:8" ht="8.4" customHeight="1" thickBot="1">
      <c r="A2" s="310"/>
      <c r="B2" s="310"/>
      <c r="C2" s="310"/>
      <c r="D2" s="310"/>
      <c r="E2" s="310"/>
      <c r="F2" s="310"/>
      <c r="G2" s="310"/>
      <c r="H2" s="310"/>
    </row>
    <row r="3" spans="1:8" ht="15" thickBot="1">
      <c r="A3" s="349" t="s">
        <v>216</v>
      </c>
      <c r="B3" s="350"/>
      <c r="C3" s="350"/>
      <c r="D3" s="350"/>
      <c r="E3" s="350"/>
      <c r="F3" s="350"/>
      <c r="G3" s="350"/>
      <c r="H3" s="351"/>
    </row>
    <row r="4" spans="1:8" ht="28.2" thickBot="1">
      <c r="A4" s="52" t="s">
        <v>166</v>
      </c>
      <c r="B4" s="22" t="s">
        <v>133</v>
      </c>
      <c r="C4" s="22" t="s">
        <v>169</v>
      </c>
      <c r="D4" s="22" t="s">
        <v>135</v>
      </c>
      <c r="E4" s="22" t="s">
        <v>136</v>
      </c>
      <c r="F4" s="22" t="s">
        <v>99</v>
      </c>
      <c r="G4" s="22" t="s">
        <v>137</v>
      </c>
      <c r="H4" s="23" t="s">
        <v>100</v>
      </c>
    </row>
    <row r="5" spans="1:8" ht="15" thickBot="1">
      <c r="A5" s="22">
        <v>1</v>
      </c>
      <c r="B5" s="18">
        <v>2</v>
      </c>
      <c r="C5" s="22">
        <v>3</v>
      </c>
      <c r="D5" s="22">
        <v>4</v>
      </c>
      <c r="E5" s="22">
        <v>5</v>
      </c>
      <c r="F5" s="22">
        <v>6</v>
      </c>
      <c r="G5" s="22">
        <v>7</v>
      </c>
      <c r="H5" s="23" t="s">
        <v>138</v>
      </c>
    </row>
    <row r="6" spans="1:8" ht="28.2" thickBot="1">
      <c r="A6" s="24" t="s">
        <v>217</v>
      </c>
      <c r="B6" s="39" t="s">
        <v>218</v>
      </c>
      <c r="C6" s="24"/>
      <c r="D6" s="24"/>
      <c r="E6" s="24"/>
      <c r="F6" s="24"/>
      <c r="G6" s="24"/>
      <c r="H6" s="25"/>
    </row>
    <row r="7" spans="1:8" ht="15" thickBot="1">
      <c r="A7" s="24" t="s">
        <v>55</v>
      </c>
      <c r="B7" s="39"/>
      <c r="C7" s="24"/>
      <c r="D7" s="24"/>
      <c r="E7" s="24"/>
      <c r="F7" s="24"/>
      <c r="G7" s="24"/>
      <c r="H7" s="25"/>
    </row>
    <row r="8" spans="1:8" ht="15" thickBot="1">
      <c r="A8" s="24" t="s">
        <v>59</v>
      </c>
      <c r="B8" s="39"/>
      <c r="C8" s="24"/>
      <c r="D8" s="24"/>
      <c r="E8" s="24"/>
      <c r="F8" s="24"/>
      <c r="G8" s="24"/>
      <c r="H8" s="25"/>
    </row>
    <row r="9" spans="1:8" ht="28.2" thickBot="1">
      <c r="A9" s="24" t="s">
        <v>219</v>
      </c>
      <c r="B9" s="39" t="s">
        <v>220</v>
      </c>
      <c r="C9" s="24"/>
      <c r="D9" s="24"/>
      <c r="E9" s="24"/>
      <c r="F9" s="24"/>
      <c r="G9" s="24"/>
      <c r="H9" s="25"/>
    </row>
    <row r="10" spans="1:8" ht="15" thickBot="1">
      <c r="A10" s="24" t="s">
        <v>55</v>
      </c>
      <c r="B10" s="39"/>
      <c r="C10" s="24"/>
      <c r="D10" s="24"/>
      <c r="E10" s="24"/>
      <c r="F10" s="24"/>
      <c r="G10" s="24"/>
      <c r="H10" s="25"/>
    </row>
    <row r="11" spans="1:8" ht="15" thickBot="1">
      <c r="A11" s="24" t="s">
        <v>59</v>
      </c>
      <c r="B11" s="39"/>
      <c r="C11" s="24"/>
      <c r="D11" s="24"/>
      <c r="E11" s="24"/>
      <c r="F11" s="24"/>
      <c r="G11" s="24"/>
      <c r="H11" s="25"/>
    </row>
    <row r="12" spans="1:8" ht="42" thickBot="1">
      <c r="A12" s="24" t="s">
        <v>221</v>
      </c>
      <c r="B12" s="39" t="s">
        <v>222</v>
      </c>
      <c r="C12" s="24"/>
      <c r="D12" s="24"/>
      <c r="E12" s="24"/>
      <c r="F12" s="24"/>
      <c r="G12" s="24"/>
      <c r="H12" s="25"/>
    </row>
    <row r="13" spans="1:8" ht="15" thickBot="1">
      <c r="A13" s="24" t="s">
        <v>55</v>
      </c>
      <c r="B13" s="39"/>
      <c r="C13" s="24"/>
      <c r="D13" s="24"/>
      <c r="E13" s="24"/>
      <c r="F13" s="24"/>
      <c r="G13" s="24"/>
      <c r="H13" s="25"/>
    </row>
    <row r="14" spans="1:8" ht="15" thickBot="1">
      <c r="A14" s="24" t="s">
        <v>59</v>
      </c>
      <c r="B14" s="39"/>
      <c r="C14" s="24"/>
      <c r="D14" s="24"/>
      <c r="E14" s="24"/>
      <c r="F14" s="24"/>
      <c r="G14" s="24"/>
      <c r="H14" s="25"/>
    </row>
    <row r="15" spans="1:8" ht="28.2" thickBot="1">
      <c r="A15" s="24" t="s">
        <v>223</v>
      </c>
      <c r="B15" s="39" t="s">
        <v>224</v>
      </c>
      <c r="C15" s="24"/>
      <c r="D15" s="24"/>
      <c r="E15" s="24"/>
      <c r="F15" s="24"/>
      <c r="G15" s="24"/>
      <c r="H15" s="25"/>
    </row>
    <row r="16" spans="1:8" ht="15" thickBot="1">
      <c r="A16" s="24" t="s">
        <v>55</v>
      </c>
      <c r="B16" s="39"/>
      <c r="C16" s="24"/>
      <c r="D16" s="24"/>
      <c r="E16" s="24"/>
      <c r="F16" s="24"/>
      <c r="G16" s="24"/>
      <c r="H16" s="25"/>
    </row>
    <row r="17" spans="1:8" ht="15" thickBot="1">
      <c r="A17" s="24" t="s">
        <v>59</v>
      </c>
      <c r="B17" s="39"/>
      <c r="C17" s="24"/>
      <c r="D17" s="24"/>
      <c r="E17" s="24"/>
      <c r="F17" s="24"/>
      <c r="G17" s="24"/>
      <c r="H17" s="25"/>
    </row>
    <row r="18" spans="1:8" ht="42" thickBot="1">
      <c r="A18" s="24" t="s">
        <v>225</v>
      </c>
      <c r="B18" s="39" t="s">
        <v>226</v>
      </c>
      <c r="C18" s="24"/>
      <c r="D18" s="24"/>
      <c r="E18" s="24"/>
      <c r="F18" s="24"/>
      <c r="G18" s="24"/>
      <c r="H18" s="25"/>
    </row>
    <row r="19" spans="1:8" ht="28.2" thickBot="1">
      <c r="A19" s="24" t="s">
        <v>227</v>
      </c>
      <c r="B19" s="55" t="s">
        <v>228</v>
      </c>
      <c r="C19" s="24"/>
      <c r="D19" s="24"/>
      <c r="E19" s="24"/>
      <c r="F19" s="24"/>
      <c r="G19" s="24"/>
      <c r="H19" s="25"/>
    </row>
    <row r="20" spans="1:8" ht="15" thickBot="1">
      <c r="A20" s="24" t="s">
        <v>55</v>
      </c>
      <c r="B20" s="56"/>
      <c r="C20" s="24"/>
      <c r="D20" s="24"/>
      <c r="E20" s="24"/>
      <c r="F20" s="24"/>
      <c r="G20" s="24"/>
      <c r="H20" s="25"/>
    </row>
    <row r="21" spans="1:8" ht="15" thickBot="1">
      <c r="A21" s="24" t="s">
        <v>59</v>
      </c>
      <c r="B21" s="56"/>
      <c r="C21" s="24"/>
      <c r="D21" s="24"/>
      <c r="E21" s="24"/>
      <c r="F21" s="24"/>
      <c r="G21" s="24"/>
      <c r="H21" s="25"/>
    </row>
    <row r="22" spans="1:8" ht="28.2" thickBot="1">
      <c r="A22" s="24" t="s">
        <v>229</v>
      </c>
      <c r="B22" s="55" t="s">
        <v>230</v>
      </c>
      <c r="C22" s="24"/>
      <c r="D22" s="24"/>
      <c r="E22" s="24"/>
      <c r="F22" s="24"/>
      <c r="G22" s="24"/>
      <c r="H22" s="25"/>
    </row>
    <row r="23" spans="1:8" ht="15" thickBot="1">
      <c r="A23" s="24" t="s">
        <v>55</v>
      </c>
      <c r="B23" s="39"/>
      <c r="C23" s="24"/>
      <c r="D23" s="24"/>
      <c r="E23" s="24"/>
      <c r="F23" s="24"/>
      <c r="G23" s="24"/>
      <c r="H23" s="25"/>
    </row>
    <row r="24" spans="1:8" ht="15" thickBot="1">
      <c r="A24" s="24" t="s">
        <v>59</v>
      </c>
      <c r="B24" s="39"/>
      <c r="C24" s="24"/>
      <c r="D24" s="24"/>
      <c r="E24" s="24"/>
      <c r="F24" s="24"/>
      <c r="G24" s="24"/>
      <c r="H24" s="25"/>
    </row>
    <row r="25" spans="1:8" ht="15" thickBot="1">
      <c r="A25" s="24"/>
      <c r="B25" s="39" t="s">
        <v>231</v>
      </c>
      <c r="C25" s="24"/>
      <c r="D25" s="24"/>
      <c r="E25" s="24"/>
      <c r="F25" s="24"/>
      <c r="G25" s="24"/>
      <c r="H25" s="25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R17"/>
  <sheetViews>
    <sheetView showGridLines="0" zoomScaleNormal="100" workbookViewId="0">
      <selection activeCell="S6" sqref="S6"/>
    </sheetView>
  </sheetViews>
  <sheetFormatPr defaultRowHeight="14.4"/>
  <cols>
    <col min="1" max="1" width="4.88671875" customWidth="1"/>
    <col min="2" max="4" width="15.6640625" customWidth="1"/>
    <col min="5" max="14" width="9.6640625" customWidth="1"/>
    <col min="15" max="15" width="11.109375" customWidth="1"/>
    <col min="16" max="16" width="10.33203125" customWidth="1"/>
    <col min="17" max="17" width="2.33203125" customWidth="1"/>
  </cols>
  <sheetData>
    <row r="1" spans="1:18">
      <c r="A1" s="253" t="s">
        <v>16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</row>
    <row r="2" spans="1:18" ht="8.4" customHeight="1">
      <c r="A2" s="255"/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</row>
    <row r="3" spans="1:18">
      <c r="A3" s="253" t="s">
        <v>17</v>
      </c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</row>
    <row r="4" spans="1:18" ht="8.4" customHeight="1" thickBot="1">
      <c r="A4" s="258"/>
      <c r="B4" s="258"/>
      <c r="C4" s="258"/>
      <c r="D4" s="258"/>
      <c r="E4" s="258"/>
      <c r="F4" s="258"/>
      <c r="G4" s="258"/>
      <c r="H4" s="258"/>
      <c r="I4" s="258"/>
      <c r="J4" s="258"/>
      <c r="K4" s="258"/>
      <c r="L4" s="258"/>
      <c r="M4" s="258"/>
      <c r="N4" s="258"/>
      <c r="O4" s="258"/>
      <c r="P4" s="258"/>
    </row>
    <row r="5" spans="1:18" ht="59.4" customHeight="1" thickBot="1">
      <c r="A5" s="256" t="s">
        <v>37</v>
      </c>
      <c r="B5" s="256" t="s">
        <v>31</v>
      </c>
      <c r="C5" s="259" t="s">
        <v>0</v>
      </c>
      <c r="D5" s="259" t="s">
        <v>19</v>
      </c>
      <c r="E5" s="285" t="s">
        <v>1</v>
      </c>
      <c r="F5" s="286"/>
      <c r="G5" s="285" t="s">
        <v>2</v>
      </c>
      <c r="H5" s="287"/>
      <c r="I5" s="287"/>
      <c r="J5" s="286"/>
      <c r="K5" s="285" t="s">
        <v>3</v>
      </c>
      <c r="L5" s="287"/>
      <c r="M5" s="287"/>
      <c r="N5" s="286"/>
      <c r="O5" s="259" t="s">
        <v>4</v>
      </c>
      <c r="P5" s="259" t="s">
        <v>5</v>
      </c>
      <c r="Q5" s="265"/>
      <c r="R5" s="266"/>
    </row>
    <row r="6" spans="1:18" ht="60.6" thickBot="1">
      <c r="A6" s="257"/>
      <c r="B6" s="257"/>
      <c r="C6" s="257"/>
      <c r="D6" s="257"/>
      <c r="E6" s="17" t="s">
        <v>26</v>
      </c>
      <c r="F6" s="13" t="s">
        <v>6</v>
      </c>
      <c r="G6" s="14" t="s">
        <v>7</v>
      </c>
      <c r="H6" s="14" t="s">
        <v>8</v>
      </c>
      <c r="I6" s="15" t="s">
        <v>9</v>
      </c>
      <c r="J6" s="14" t="s">
        <v>10</v>
      </c>
      <c r="K6" s="14" t="s">
        <v>7</v>
      </c>
      <c r="L6" s="14" t="s">
        <v>8</v>
      </c>
      <c r="M6" s="14" t="s">
        <v>20</v>
      </c>
      <c r="N6" s="12" t="s">
        <v>10</v>
      </c>
      <c r="O6" s="257"/>
      <c r="P6" s="257"/>
      <c r="Q6" s="265"/>
      <c r="R6" s="266"/>
    </row>
    <row r="7" spans="1:18" ht="48.6" thickBot="1">
      <c r="A7" s="12">
        <v>1</v>
      </c>
      <c r="B7" s="12">
        <v>2</v>
      </c>
      <c r="C7" s="12">
        <v>3</v>
      </c>
      <c r="D7" s="14">
        <v>4</v>
      </c>
      <c r="E7" s="14">
        <v>5</v>
      </c>
      <c r="F7" s="12">
        <v>6</v>
      </c>
      <c r="G7" s="12">
        <v>7</v>
      </c>
      <c r="H7" s="12">
        <v>8</v>
      </c>
      <c r="I7" s="16" t="s">
        <v>11</v>
      </c>
      <c r="J7" s="12">
        <v>10</v>
      </c>
      <c r="K7" s="12">
        <v>11</v>
      </c>
      <c r="L7" s="12">
        <v>12</v>
      </c>
      <c r="M7" s="12" t="s">
        <v>12</v>
      </c>
      <c r="N7" s="12">
        <v>14</v>
      </c>
      <c r="O7" s="12" t="s">
        <v>13</v>
      </c>
      <c r="P7" s="12">
        <v>16</v>
      </c>
      <c r="Q7" s="265"/>
      <c r="R7" s="266"/>
    </row>
    <row r="8" spans="1:18" ht="15" thickBot="1">
      <c r="A8" s="6"/>
      <c r="B8" s="6"/>
      <c r="C8" s="6"/>
      <c r="D8" s="6"/>
      <c r="E8" s="6"/>
      <c r="F8" s="6"/>
      <c r="G8" s="6"/>
      <c r="H8" s="6"/>
      <c r="I8" s="7"/>
      <c r="J8" s="5"/>
      <c r="K8" s="6"/>
      <c r="L8" s="6"/>
      <c r="M8" s="6"/>
      <c r="N8" s="6"/>
      <c r="O8" s="6"/>
      <c r="P8" s="6"/>
      <c r="Q8" s="265"/>
      <c r="R8" s="266"/>
    </row>
    <row r="9" spans="1:18" ht="15" thickBot="1">
      <c r="A9" s="6"/>
      <c r="B9" s="6"/>
      <c r="C9" s="6"/>
      <c r="D9" s="6"/>
      <c r="E9" s="6"/>
      <c r="F9" s="6"/>
      <c r="G9" s="6"/>
      <c r="H9" s="6"/>
      <c r="I9" s="8"/>
      <c r="J9" s="5"/>
      <c r="K9" s="6"/>
      <c r="L9" s="6"/>
      <c r="M9" s="6"/>
      <c r="N9" s="6"/>
      <c r="O9" s="6"/>
      <c r="P9" s="6"/>
      <c r="Q9" s="265"/>
      <c r="R9" s="266"/>
    </row>
    <row r="10" spans="1:18" ht="15" thickBot="1">
      <c r="A10" s="6"/>
      <c r="B10" s="6"/>
      <c r="C10" s="6"/>
      <c r="D10" s="6"/>
      <c r="E10" s="6"/>
      <c r="F10" s="6"/>
      <c r="G10" s="6"/>
      <c r="H10" s="6"/>
      <c r="I10" s="8"/>
      <c r="J10" s="5"/>
      <c r="K10" s="6"/>
      <c r="L10" s="6"/>
      <c r="M10" s="6"/>
      <c r="N10" s="6"/>
      <c r="O10" s="6"/>
      <c r="P10" s="6"/>
      <c r="Q10" s="3"/>
      <c r="R10" s="2"/>
    </row>
    <row r="11" spans="1:18" ht="15" thickBot="1">
      <c r="A11" s="6"/>
      <c r="B11" s="6"/>
      <c r="C11" s="6"/>
      <c r="D11" s="6"/>
      <c r="E11" s="6"/>
      <c r="F11" s="6"/>
      <c r="G11" s="6"/>
      <c r="H11" s="6"/>
      <c r="I11" s="8"/>
      <c r="J11" s="5"/>
      <c r="K11" s="6"/>
      <c r="L11" s="6"/>
      <c r="M11" s="6"/>
      <c r="N11" s="6"/>
      <c r="O11" s="10"/>
      <c r="P11" s="6"/>
      <c r="Q11" s="265"/>
      <c r="R11" s="266"/>
    </row>
    <row r="12" spans="1:18" ht="15" thickBot="1">
      <c r="A12" s="279" t="s">
        <v>14</v>
      </c>
      <c r="B12" s="280"/>
      <c r="C12" s="280"/>
      <c r="D12" s="281"/>
      <c r="E12" s="6"/>
      <c r="F12" s="282"/>
      <c r="G12" s="283"/>
      <c r="H12" s="283"/>
      <c r="I12" s="9"/>
      <c r="J12" s="283"/>
      <c r="K12" s="283"/>
      <c r="L12" s="284"/>
      <c r="M12" s="6"/>
      <c r="N12" s="4"/>
      <c r="O12" s="11"/>
      <c r="P12" s="5"/>
      <c r="Q12" s="265"/>
      <c r="R12" s="266"/>
    </row>
    <row r="13" spans="1:18" ht="4.2" customHeight="1" thickBot="1">
      <c r="A13" s="276"/>
      <c r="B13" s="277"/>
      <c r="C13" s="277"/>
      <c r="D13" s="277"/>
      <c r="E13" s="277"/>
      <c r="F13" s="277"/>
      <c r="G13" s="277"/>
      <c r="H13" s="277"/>
      <c r="I13" s="277"/>
      <c r="J13" s="277"/>
      <c r="K13" s="277"/>
      <c r="L13" s="277"/>
      <c r="M13" s="277"/>
      <c r="N13" s="277"/>
      <c r="O13" s="277"/>
      <c r="P13" s="278"/>
      <c r="Q13" s="3"/>
      <c r="R13" s="2"/>
    </row>
    <row r="14" spans="1:18" ht="15" customHeight="1" thickBot="1">
      <c r="A14" s="271" t="s">
        <v>15</v>
      </c>
      <c r="B14" s="272"/>
      <c r="C14" s="272"/>
      <c r="D14" s="272"/>
      <c r="E14" s="273"/>
      <c r="F14" s="263"/>
      <c r="G14" s="263"/>
      <c r="H14" s="263"/>
      <c r="I14" s="263"/>
      <c r="J14" s="263"/>
      <c r="K14" s="263"/>
      <c r="L14" s="263"/>
      <c r="M14" s="263"/>
      <c r="N14" s="263"/>
      <c r="O14" s="263"/>
      <c r="P14" s="264"/>
      <c r="Q14" s="2"/>
      <c r="R14" s="2"/>
    </row>
    <row r="15" spans="1:18" ht="15" customHeight="1" thickBot="1">
      <c r="A15" s="274" t="s">
        <v>22</v>
      </c>
      <c r="B15" s="267"/>
      <c r="C15" s="267"/>
      <c r="D15" s="267"/>
      <c r="E15" s="275"/>
      <c r="F15" s="267"/>
      <c r="G15" s="267"/>
      <c r="H15" s="267"/>
      <c r="I15" s="267"/>
      <c r="J15" s="267"/>
      <c r="K15" s="267"/>
      <c r="L15" s="267"/>
      <c r="M15" s="267"/>
      <c r="N15" s="267"/>
      <c r="O15" s="267"/>
      <c r="P15" s="268"/>
      <c r="Q15" s="265"/>
      <c r="R15" s="266"/>
    </row>
    <row r="16" spans="1:18" ht="15" customHeight="1" thickBot="1">
      <c r="A16" s="260" t="s">
        <v>21</v>
      </c>
      <c r="B16" s="261"/>
      <c r="C16" s="261"/>
      <c r="D16" s="261"/>
      <c r="E16" s="262"/>
      <c r="F16" s="269"/>
      <c r="G16" s="269"/>
      <c r="H16" s="269"/>
      <c r="I16" s="269"/>
      <c r="J16" s="269"/>
      <c r="K16" s="269"/>
      <c r="L16" s="269"/>
      <c r="M16" s="269"/>
      <c r="N16" s="269"/>
      <c r="O16" s="269"/>
      <c r="P16" s="270"/>
      <c r="Q16" s="265"/>
      <c r="R16" s="266"/>
    </row>
    <row r="17" spans="1:18" ht="15.6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1"/>
    </row>
  </sheetData>
  <mergeCells count="32">
    <mergeCell ref="Q5:R5"/>
    <mergeCell ref="Q6:R6"/>
    <mergeCell ref="Q7:R7"/>
    <mergeCell ref="B5:B6"/>
    <mergeCell ref="C5:C6"/>
    <mergeCell ref="D5:D6"/>
    <mergeCell ref="E5:F5"/>
    <mergeCell ref="G5:J5"/>
    <mergeCell ref="K5:N5"/>
    <mergeCell ref="Q8:R8"/>
    <mergeCell ref="Q9:R9"/>
    <mergeCell ref="Q11:R11"/>
    <mergeCell ref="A14:E14"/>
    <mergeCell ref="A15:E15"/>
    <mergeCell ref="A13:P13"/>
    <mergeCell ref="A12:D12"/>
    <mergeCell ref="F12:H12"/>
    <mergeCell ref="J12:L12"/>
    <mergeCell ref="Q12:R12"/>
    <mergeCell ref="A16:E16"/>
    <mergeCell ref="F14:P14"/>
    <mergeCell ref="Q15:R15"/>
    <mergeCell ref="Q16:R16"/>
    <mergeCell ref="F15:P15"/>
    <mergeCell ref="F16:P16"/>
    <mergeCell ref="A1:P1"/>
    <mergeCell ref="A3:P3"/>
    <mergeCell ref="A2:P2"/>
    <mergeCell ref="A5:A6"/>
    <mergeCell ref="A4:P4"/>
    <mergeCell ref="O5:O6"/>
    <mergeCell ref="P5:P6"/>
  </mergeCells>
  <pageMargins left="0.7" right="0.7" top="0.75" bottom="0.75" header="0.3" footer="0.3"/>
  <pageSetup scale="7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1:H94"/>
  <sheetViews>
    <sheetView showGridLines="0" zoomScaleNormal="100" zoomScaleSheetLayoutView="90" workbookViewId="0">
      <pane ySplit="4" topLeftCell="A52" activePane="bottomLeft" state="frozen"/>
      <selection pane="bottomLeft" activeCell="H68" sqref="H68"/>
    </sheetView>
  </sheetViews>
  <sheetFormatPr defaultRowHeight="14.4"/>
  <cols>
    <col min="1" max="1" width="6.88671875" customWidth="1"/>
    <col min="2" max="2" width="40.88671875" customWidth="1"/>
    <col min="3" max="3" width="23.6640625" customWidth="1"/>
    <col min="4" max="4" width="19.6640625" customWidth="1"/>
    <col min="5" max="6" width="19.6640625" style="157" customWidth="1"/>
    <col min="7" max="7" width="19.6640625" style="235" customWidth="1"/>
    <col min="8" max="8" width="19.6640625" style="156" customWidth="1"/>
    <col min="9" max="9" width="9.109375"/>
  </cols>
  <sheetData>
    <row r="1" spans="1:8">
      <c r="A1" s="348" t="s">
        <v>167</v>
      </c>
      <c r="B1" s="348"/>
      <c r="C1" s="348"/>
      <c r="D1" s="348"/>
      <c r="E1" s="348"/>
      <c r="F1" s="348"/>
      <c r="G1" s="348"/>
      <c r="H1" s="348"/>
    </row>
    <row r="2" spans="1:8" ht="8.4" customHeight="1" thickBot="1">
      <c r="A2" s="310"/>
      <c r="B2" s="310"/>
      <c r="C2" s="310"/>
      <c r="D2" s="310"/>
      <c r="E2" s="310"/>
      <c r="F2" s="310"/>
      <c r="G2" s="310"/>
      <c r="H2" s="310"/>
    </row>
    <row r="3" spans="1:8" ht="15" thickBot="1">
      <c r="A3" s="349" t="s">
        <v>232</v>
      </c>
      <c r="B3" s="350"/>
      <c r="C3" s="350"/>
      <c r="D3" s="350"/>
      <c r="E3" s="350"/>
      <c r="F3" s="350"/>
      <c r="G3" s="350"/>
      <c r="H3" s="351"/>
    </row>
    <row r="4" spans="1:8" ht="28.2" thickBot="1">
      <c r="A4" s="52" t="s">
        <v>166</v>
      </c>
      <c r="B4" s="22" t="s">
        <v>133</v>
      </c>
      <c r="C4" s="22" t="s">
        <v>169</v>
      </c>
      <c r="D4" s="22" t="s">
        <v>135</v>
      </c>
      <c r="E4" s="214" t="s">
        <v>136</v>
      </c>
      <c r="F4" s="214" t="s">
        <v>99</v>
      </c>
      <c r="G4" s="146" t="s">
        <v>137</v>
      </c>
      <c r="H4" s="215" t="s">
        <v>100</v>
      </c>
    </row>
    <row r="5" spans="1:8" ht="15" thickBot="1">
      <c r="A5" s="22">
        <v>1</v>
      </c>
      <c r="B5" s="18">
        <v>2</v>
      </c>
      <c r="C5" s="22">
        <v>3</v>
      </c>
      <c r="D5" s="22">
        <v>4</v>
      </c>
      <c r="E5" s="214">
        <v>5</v>
      </c>
      <c r="F5" s="214">
        <v>6</v>
      </c>
      <c r="G5" s="146">
        <v>7</v>
      </c>
      <c r="H5" s="216" t="s">
        <v>138</v>
      </c>
    </row>
    <row r="6" spans="1:8" ht="15" thickBot="1">
      <c r="A6" s="24" t="s">
        <v>233</v>
      </c>
      <c r="B6" s="24" t="s">
        <v>234</v>
      </c>
      <c r="C6" s="24"/>
      <c r="D6" s="24"/>
      <c r="E6" s="217">
        <f>E7</f>
        <v>900000</v>
      </c>
      <c r="F6" s="217">
        <f t="shared" ref="F6:H6" si="0">F7</f>
        <v>900000</v>
      </c>
      <c r="G6" s="218"/>
      <c r="H6" s="154">
        <f t="shared" si="0"/>
        <v>0</v>
      </c>
    </row>
    <row r="7" spans="1:8" ht="15" thickBot="1">
      <c r="A7" s="24" t="s">
        <v>55</v>
      </c>
      <c r="B7" s="24" t="s">
        <v>235</v>
      </c>
      <c r="C7" s="144" t="s">
        <v>1697</v>
      </c>
      <c r="D7" s="102" t="s">
        <v>1698</v>
      </c>
      <c r="E7" s="217">
        <v>900000</v>
      </c>
      <c r="F7" s="217">
        <v>900000</v>
      </c>
      <c r="G7" s="219" t="s">
        <v>734</v>
      </c>
      <c r="H7" s="151">
        <f>E7-F7</f>
        <v>0</v>
      </c>
    </row>
    <row r="8" spans="1:8" ht="15" thickBot="1">
      <c r="A8" s="24" t="s">
        <v>236</v>
      </c>
      <c r="B8" s="24"/>
      <c r="C8" s="24"/>
      <c r="D8" s="24"/>
      <c r="E8" s="150"/>
      <c r="F8" s="150"/>
      <c r="G8" s="218"/>
      <c r="H8" s="149"/>
    </row>
    <row r="9" spans="1:8" ht="15" thickBot="1">
      <c r="A9" s="24" t="s">
        <v>237</v>
      </c>
      <c r="B9" s="38"/>
      <c r="C9" s="38"/>
      <c r="D9" s="38"/>
      <c r="E9" s="220"/>
      <c r="F9" s="220"/>
      <c r="G9" s="221"/>
      <c r="H9" s="155"/>
    </row>
    <row r="10" spans="1:8" ht="69">
      <c r="A10" s="131" t="s">
        <v>238</v>
      </c>
      <c r="B10" s="132" t="s">
        <v>278</v>
      </c>
      <c r="C10" s="117"/>
      <c r="D10" s="117"/>
      <c r="E10" s="217">
        <f>E11+E14</f>
        <v>4130000</v>
      </c>
      <c r="F10" s="217">
        <f t="shared" ref="F10:H10" si="1">F11+F14</f>
        <v>4130000</v>
      </c>
      <c r="G10" s="222"/>
      <c r="H10" s="154">
        <f t="shared" si="1"/>
        <v>0</v>
      </c>
    </row>
    <row r="11" spans="1:8" ht="28.2" thickBot="1">
      <c r="A11" s="24" t="s">
        <v>55</v>
      </c>
      <c r="B11" s="24" t="s">
        <v>239</v>
      </c>
      <c r="C11" s="117"/>
      <c r="D11" s="117"/>
      <c r="E11" s="217">
        <f>E12+E13</f>
        <v>4130000</v>
      </c>
      <c r="F11" s="217">
        <f t="shared" ref="F11:H11" si="2">F12+F13</f>
        <v>4130000</v>
      </c>
      <c r="G11" s="222"/>
      <c r="H11" s="154">
        <f t="shared" si="2"/>
        <v>0</v>
      </c>
    </row>
    <row r="12" spans="1:8" ht="15" thickBot="1">
      <c r="A12" s="24" t="s">
        <v>236</v>
      </c>
      <c r="B12" s="24"/>
      <c r="C12" s="127" t="s">
        <v>1611</v>
      </c>
      <c r="D12" s="128" t="s">
        <v>1542</v>
      </c>
      <c r="E12" s="223">
        <v>2124000</v>
      </c>
      <c r="F12" s="223">
        <v>2124000</v>
      </c>
      <c r="G12" s="219" t="s">
        <v>1612</v>
      </c>
      <c r="H12" s="151">
        <f>E12-F12</f>
        <v>0</v>
      </c>
    </row>
    <row r="13" spans="1:8" ht="15" thickBot="1">
      <c r="A13" s="24" t="s">
        <v>237</v>
      </c>
      <c r="B13" s="24"/>
      <c r="C13" s="125" t="s">
        <v>1611</v>
      </c>
      <c r="D13" s="102" t="s">
        <v>1602</v>
      </c>
      <c r="E13" s="217">
        <v>2006000</v>
      </c>
      <c r="F13" s="217">
        <v>2006000</v>
      </c>
      <c r="G13" s="224" t="s">
        <v>1613</v>
      </c>
      <c r="H13" s="151">
        <f>E13-F13</f>
        <v>0</v>
      </c>
    </row>
    <row r="14" spans="1:8" ht="28.2" thickBot="1">
      <c r="A14" s="24" t="s">
        <v>59</v>
      </c>
      <c r="B14" s="24" t="s">
        <v>240</v>
      </c>
      <c r="C14" s="24"/>
      <c r="D14" s="24"/>
      <c r="E14" s="150"/>
      <c r="F14" s="150"/>
      <c r="G14" s="218"/>
      <c r="H14" s="149"/>
    </row>
    <row r="15" spans="1:8" ht="15" thickBot="1">
      <c r="A15" s="24" t="s">
        <v>61</v>
      </c>
      <c r="B15" s="24"/>
      <c r="C15" s="24"/>
      <c r="D15" s="24"/>
      <c r="E15" s="150"/>
      <c r="F15" s="150"/>
      <c r="G15" s="218"/>
      <c r="H15" s="149"/>
    </row>
    <row r="16" spans="1:8" ht="15" thickBot="1">
      <c r="A16" s="24" t="s">
        <v>62</v>
      </c>
      <c r="B16" s="24"/>
      <c r="C16" s="24"/>
      <c r="D16" s="24"/>
      <c r="E16" s="150"/>
      <c r="F16" s="150"/>
      <c r="G16" s="218"/>
      <c r="H16" s="149"/>
    </row>
    <row r="17" spans="1:8" ht="15" thickBot="1">
      <c r="A17" s="24" t="s">
        <v>241</v>
      </c>
      <c r="B17" s="24" t="s">
        <v>73</v>
      </c>
      <c r="C17" s="24"/>
      <c r="D17" s="24"/>
      <c r="E17" s="150"/>
      <c r="F17" s="150"/>
      <c r="G17" s="218"/>
      <c r="H17" s="149"/>
    </row>
    <row r="18" spans="1:8" ht="28.2" thickBot="1">
      <c r="A18" s="24" t="s">
        <v>55</v>
      </c>
      <c r="B18" s="24" t="s">
        <v>242</v>
      </c>
      <c r="C18" s="24"/>
      <c r="D18" s="24"/>
      <c r="E18" s="150"/>
      <c r="F18" s="150"/>
      <c r="G18" s="218"/>
      <c r="H18" s="149"/>
    </row>
    <row r="19" spans="1:8" ht="15" thickBot="1">
      <c r="A19" s="24" t="s">
        <v>236</v>
      </c>
      <c r="B19" s="24"/>
      <c r="C19" s="24"/>
      <c r="D19" s="24"/>
      <c r="E19" s="150"/>
      <c r="F19" s="150"/>
      <c r="G19" s="218"/>
      <c r="H19" s="149"/>
    </row>
    <row r="20" spans="1:8" ht="15" thickBot="1">
      <c r="A20" s="24" t="s">
        <v>237</v>
      </c>
      <c r="B20" s="24"/>
      <c r="C20" s="24"/>
      <c r="D20" s="24"/>
      <c r="E20" s="150"/>
      <c r="F20" s="150"/>
      <c r="G20" s="218"/>
      <c r="H20" s="149"/>
    </row>
    <row r="21" spans="1:8" ht="28.2" thickBot="1">
      <c r="A21" s="24" t="s">
        <v>243</v>
      </c>
      <c r="B21" s="24" t="s">
        <v>244</v>
      </c>
      <c r="C21" s="24"/>
      <c r="D21" s="24"/>
      <c r="E21" s="150"/>
      <c r="F21" s="150"/>
      <c r="G21" s="218"/>
      <c r="H21" s="149"/>
    </row>
    <row r="22" spans="1:8" ht="15" thickBot="1">
      <c r="A22" s="24" t="s">
        <v>55</v>
      </c>
      <c r="B22" s="24" t="s">
        <v>245</v>
      </c>
      <c r="C22" s="24"/>
      <c r="D22" s="24"/>
      <c r="E22" s="150"/>
      <c r="F22" s="150"/>
      <c r="G22" s="218"/>
      <c r="H22" s="149"/>
    </row>
    <row r="23" spans="1:8" ht="15" thickBot="1">
      <c r="A23" s="24" t="s">
        <v>59</v>
      </c>
      <c r="B23" s="24" t="s">
        <v>246</v>
      </c>
      <c r="C23" s="24"/>
      <c r="D23" s="24"/>
      <c r="E23" s="150"/>
      <c r="F23" s="150"/>
      <c r="G23" s="218"/>
      <c r="H23" s="149"/>
    </row>
    <row r="24" spans="1:8" ht="28.2" thickBot="1">
      <c r="A24" s="24" t="s">
        <v>63</v>
      </c>
      <c r="B24" s="24" t="s">
        <v>247</v>
      </c>
      <c r="C24" s="24"/>
      <c r="D24" s="24"/>
      <c r="E24" s="150"/>
      <c r="F24" s="150"/>
      <c r="G24" s="218"/>
      <c r="H24" s="149"/>
    </row>
    <row r="25" spans="1:8" ht="15" thickBot="1">
      <c r="A25" s="24" t="s">
        <v>248</v>
      </c>
      <c r="B25" s="39" t="s">
        <v>249</v>
      </c>
      <c r="C25" s="24"/>
      <c r="D25" s="24"/>
      <c r="E25" s="150"/>
      <c r="F25" s="150"/>
      <c r="G25" s="218"/>
      <c r="H25" s="149"/>
    </row>
    <row r="26" spans="1:8" ht="15" thickBot="1">
      <c r="A26" s="24" t="s">
        <v>55</v>
      </c>
      <c r="B26" s="39" t="s">
        <v>250</v>
      </c>
      <c r="C26" s="24"/>
      <c r="D26" s="24"/>
      <c r="E26" s="150"/>
      <c r="F26" s="150"/>
      <c r="G26" s="218"/>
      <c r="H26" s="149"/>
    </row>
    <row r="27" spans="1:8" ht="15" thickBot="1">
      <c r="A27" s="24" t="s">
        <v>236</v>
      </c>
      <c r="B27" s="39"/>
      <c r="C27" s="24"/>
      <c r="D27" s="24"/>
      <c r="E27" s="150"/>
      <c r="F27" s="150"/>
      <c r="G27" s="218"/>
      <c r="H27" s="149"/>
    </row>
    <row r="28" spans="1:8" ht="15" thickBot="1">
      <c r="A28" s="24" t="s">
        <v>237</v>
      </c>
      <c r="B28" s="39"/>
      <c r="C28" s="24"/>
      <c r="D28" s="24"/>
      <c r="E28" s="150"/>
      <c r="F28" s="150"/>
      <c r="G28" s="218"/>
      <c r="H28" s="149"/>
    </row>
    <row r="29" spans="1:8" ht="15" thickBot="1">
      <c r="A29" s="24" t="s">
        <v>59</v>
      </c>
      <c r="B29" s="39" t="s">
        <v>251</v>
      </c>
      <c r="C29" s="24"/>
      <c r="D29" s="24"/>
      <c r="E29" s="150"/>
      <c r="F29" s="150"/>
      <c r="G29" s="218"/>
      <c r="H29" s="149"/>
    </row>
    <row r="30" spans="1:8" ht="15" thickBot="1">
      <c r="A30" s="24" t="s">
        <v>61</v>
      </c>
      <c r="B30" s="39"/>
      <c r="C30" s="24"/>
      <c r="D30" s="24"/>
      <c r="E30" s="150"/>
      <c r="F30" s="150"/>
      <c r="G30" s="218"/>
      <c r="H30" s="149"/>
    </row>
    <row r="31" spans="1:8" ht="15" thickBot="1">
      <c r="A31" s="24" t="s">
        <v>62</v>
      </c>
      <c r="B31" s="39"/>
      <c r="C31" s="24"/>
      <c r="D31" s="24"/>
      <c r="E31" s="150"/>
      <c r="F31" s="150"/>
      <c r="G31" s="218"/>
      <c r="H31" s="149"/>
    </row>
    <row r="32" spans="1:8" ht="28.2" thickBot="1">
      <c r="A32" s="24" t="s">
        <v>63</v>
      </c>
      <c r="B32" s="39" t="s">
        <v>252</v>
      </c>
      <c r="C32" s="24"/>
      <c r="D32" s="24"/>
      <c r="E32" s="150"/>
      <c r="F32" s="150"/>
      <c r="G32" s="218"/>
      <c r="H32" s="149"/>
    </row>
    <row r="33" spans="1:8" ht="15" thickBot="1">
      <c r="A33" s="24" t="s">
        <v>65</v>
      </c>
      <c r="B33" s="39"/>
      <c r="C33" s="24"/>
      <c r="D33" s="24"/>
      <c r="E33" s="150"/>
      <c r="F33" s="150"/>
      <c r="G33" s="218"/>
      <c r="H33" s="149"/>
    </row>
    <row r="34" spans="1:8" ht="15" thickBot="1">
      <c r="A34" s="24" t="s">
        <v>66</v>
      </c>
      <c r="B34" s="39"/>
      <c r="C34" s="24"/>
      <c r="D34" s="24"/>
      <c r="E34" s="150"/>
      <c r="F34" s="150"/>
      <c r="G34" s="218"/>
      <c r="H34" s="149"/>
    </row>
    <row r="35" spans="1:8" ht="15" thickBot="1">
      <c r="A35" s="24" t="s">
        <v>253</v>
      </c>
      <c r="B35" s="39" t="s">
        <v>254</v>
      </c>
      <c r="C35" s="24"/>
      <c r="D35" s="24"/>
      <c r="E35" s="150"/>
      <c r="F35" s="150"/>
      <c r="G35" s="218"/>
      <c r="H35" s="149"/>
    </row>
    <row r="36" spans="1:8" ht="15" thickBot="1">
      <c r="A36" s="24" t="s">
        <v>55</v>
      </c>
      <c r="B36" s="39" t="s">
        <v>250</v>
      </c>
      <c r="C36" s="24"/>
      <c r="D36" s="24"/>
      <c r="E36" s="150"/>
      <c r="F36" s="150"/>
      <c r="G36" s="218"/>
      <c r="H36" s="149"/>
    </row>
    <row r="37" spans="1:8" ht="15" thickBot="1">
      <c r="A37" s="24" t="s">
        <v>236</v>
      </c>
      <c r="B37" s="39"/>
      <c r="C37" s="24"/>
      <c r="D37" s="24"/>
      <c r="E37" s="150"/>
      <c r="F37" s="150"/>
      <c r="G37" s="218"/>
      <c r="H37" s="149"/>
    </row>
    <row r="38" spans="1:8" ht="15" thickBot="1">
      <c r="A38" s="24" t="s">
        <v>237</v>
      </c>
      <c r="B38" s="39"/>
      <c r="C38" s="24"/>
      <c r="D38" s="24"/>
      <c r="E38" s="150"/>
      <c r="F38" s="150"/>
      <c r="G38" s="218"/>
      <c r="H38" s="149"/>
    </row>
    <row r="39" spans="1:8" ht="15" thickBot="1">
      <c r="A39" s="24" t="s">
        <v>59</v>
      </c>
      <c r="B39" s="39" t="s">
        <v>255</v>
      </c>
      <c r="C39" s="24"/>
      <c r="D39" s="24"/>
      <c r="E39" s="150"/>
      <c r="F39" s="150"/>
      <c r="G39" s="218"/>
      <c r="H39" s="149"/>
    </row>
    <row r="40" spans="1:8" ht="15" thickBot="1">
      <c r="A40" s="24" t="s">
        <v>61</v>
      </c>
      <c r="B40" s="39"/>
      <c r="C40" s="24"/>
      <c r="D40" s="24"/>
      <c r="E40" s="150"/>
      <c r="F40" s="150"/>
      <c r="G40" s="218"/>
      <c r="H40" s="149"/>
    </row>
    <row r="41" spans="1:8" ht="15" thickBot="1">
      <c r="A41" s="24" t="s">
        <v>62</v>
      </c>
      <c r="B41" s="39"/>
      <c r="C41" s="24"/>
      <c r="D41" s="24"/>
      <c r="E41" s="150"/>
      <c r="F41" s="150"/>
      <c r="G41" s="218"/>
      <c r="H41" s="149"/>
    </row>
    <row r="42" spans="1:8" ht="28.2" thickBot="1">
      <c r="A42" s="24" t="s">
        <v>63</v>
      </c>
      <c r="B42" s="39" t="s">
        <v>256</v>
      </c>
      <c r="C42" s="24"/>
      <c r="D42" s="24"/>
      <c r="E42" s="150"/>
      <c r="F42" s="150"/>
      <c r="G42" s="218"/>
      <c r="H42" s="149"/>
    </row>
    <row r="43" spans="1:8" ht="15" thickBot="1">
      <c r="A43" s="24" t="s">
        <v>65</v>
      </c>
      <c r="B43" s="57"/>
      <c r="C43" s="24"/>
      <c r="D43" s="24"/>
      <c r="E43" s="150"/>
      <c r="F43" s="150"/>
      <c r="G43" s="218"/>
      <c r="H43" s="149"/>
    </row>
    <row r="44" spans="1:8" ht="15" thickBot="1">
      <c r="A44" s="24" t="s">
        <v>66</v>
      </c>
      <c r="B44" s="39"/>
      <c r="C44" s="24"/>
      <c r="D44" s="24"/>
      <c r="E44" s="150"/>
      <c r="F44" s="150"/>
      <c r="G44" s="218"/>
      <c r="H44" s="149"/>
    </row>
    <row r="45" spans="1:8" ht="15" thickBot="1">
      <c r="A45" s="24" t="s">
        <v>257</v>
      </c>
      <c r="B45" s="39" t="s">
        <v>258</v>
      </c>
      <c r="C45" s="24"/>
      <c r="D45" s="24"/>
      <c r="E45" s="217">
        <f>E46+E49+E52</f>
        <v>18778671.509999998</v>
      </c>
      <c r="F45" s="217">
        <f t="shared" ref="F45:H45" si="3">F46+F49+F52</f>
        <v>18778671.509999998</v>
      </c>
      <c r="G45" s="225"/>
      <c r="H45" s="217">
        <f t="shared" si="3"/>
        <v>0</v>
      </c>
    </row>
    <row r="46" spans="1:8" ht="15" thickBot="1">
      <c r="A46" s="24" t="s">
        <v>55</v>
      </c>
      <c r="B46" s="24" t="s">
        <v>259</v>
      </c>
      <c r="C46" s="24"/>
      <c r="D46" s="24"/>
      <c r="E46" s="150"/>
      <c r="F46" s="150"/>
      <c r="G46" s="218"/>
      <c r="H46" s="149"/>
    </row>
    <row r="47" spans="1:8" ht="15" thickBot="1">
      <c r="A47" s="24" t="s">
        <v>236</v>
      </c>
      <c r="B47" s="24"/>
      <c r="C47" s="24"/>
      <c r="D47" s="24"/>
      <c r="E47" s="150"/>
      <c r="F47" s="150"/>
      <c r="G47" s="218"/>
      <c r="H47" s="149"/>
    </row>
    <row r="48" spans="1:8" ht="15" thickBot="1">
      <c r="A48" s="24" t="s">
        <v>237</v>
      </c>
      <c r="B48" s="24"/>
      <c r="C48" s="24"/>
      <c r="D48" s="24"/>
      <c r="E48" s="150"/>
      <c r="F48" s="150"/>
      <c r="G48" s="218"/>
      <c r="H48" s="149"/>
    </row>
    <row r="49" spans="1:8" ht="15" thickBot="1">
      <c r="A49" s="24" t="s">
        <v>59</v>
      </c>
      <c r="B49" s="24" t="s">
        <v>260</v>
      </c>
      <c r="C49" s="24"/>
      <c r="D49" s="24"/>
      <c r="E49" s="150"/>
      <c r="F49" s="150"/>
      <c r="G49" s="218"/>
      <c r="H49" s="149"/>
    </row>
    <row r="50" spans="1:8" ht="15" thickBot="1">
      <c r="A50" s="24" t="s">
        <v>61</v>
      </c>
      <c r="B50" s="24"/>
      <c r="C50" s="24"/>
      <c r="D50" s="24"/>
      <c r="E50" s="150"/>
      <c r="F50" s="150"/>
      <c r="G50" s="218"/>
      <c r="H50" s="149"/>
    </row>
    <row r="51" spans="1:8" ht="15" thickBot="1">
      <c r="A51" s="24" t="s">
        <v>62</v>
      </c>
      <c r="B51" s="24"/>
      <c r="C51" s="24"/>
      <c r="D51" s="24"/>
      <c r="E51" s="150"/>
      <c r="F51" s="150"/>
      <c r="G51" s="218"/>
      <c r="H51" s="149"/>
    </row>
    <row r="52" spans="1:8" ht="28.2" thickBot="1">
      <c r="A52" s="24" t="s">
        <v>63</v>
      </c>
      <c r="B52" s="39" t="s">
        <v>256</v>
      </c>
      <c r="C52" s="24"/>
      <c r="D52" s="24"/>
      <c r="E52" s="217">
        <f>E53+E54+E55+E56+E57+E58+E59+E60+E61+E62+E63</f>
        <v>18778671.509999998</v>
      </c>
      <c r="F52" s="217">
        <f>F53+F54+F55+F56+F57+F58+F59+F60+F61+F62+F63</f>
        <v>18778671.509999998</v>
      </c>
      <c r="G52" s="226"/>
      <c r="H52" s="217">
        <f>SUM(G53:H59)</f>
        <v>0</v>
      </c>
    </row>
    <row r="53" spans="1:8" ht="15" thickBot="1">
      <c r="A53" s="24" t="s">
        <v>65</v>
      </c>
      <c r="B53" s="57"/>
      <c r="C53" s="125" t="s">
        <v>1614</v>
      </c>
      <c r="D53" s="227" t="s">
        <v>1618</v>
      </c>
      <c r="E53" s="217">
        <v>2387918</v>
      </c>
      <c r="F53" s="217">
        <v>2387918</v>
      </c>
      <c r="G53" s="225" t="s">
        <v>1624</v>
      </c>
      <c r="H53" s="217">
        <f>E53-F53</f>
        <v>0</v>
      </c>
    </row>
    <row r="54" spans="1:8" ht="15" thickBot="1">
      <c r="A54" s="24" t="s">
        <v>66</v>
      </c>
      <c r="B54" s="39"/>
      <c r="C54" s="125" t="s">
        <v>1615</v>
      </c>
      <c r="D54" s="227" t="s">
        <v>1619</v>
      </c>
      <c r="E54" s="217">
        <v>2305273.4900000002</v>
      </c>
      <c r="F54" s="217">
        <v>2305273.4900000002</v>
      </c>
      <c r="G54" s="225" t="s">
        <v>1612</v>
      </c>
      <c r="H54" s="217">
        <f t="shared" ref="H54:H63" si="4">E54-F54</f>
        <v>0</v>
      </c>
    </row>
    <row r="55" spans="1:8" ht="15" thickBot="1">
      <c r="A55" s="24"/>
      <c r="B55" s="39"/>
      <c r="C55" s="125" t="s">
        <v>1615</v>
      </c>
      <c r="D55" s="227" t="s">
        <v>1620</v>
      </c>
      <c r="E55" s="217">
        <v>374586</v>
      </c>
      <c r="F55" s="217">
        <v>374586</v>
      </c>
      <c r="G55" s="225" t="s">
        <v>735</v>
      </c>
      <c r="H55" s="217">
        <f t="shared" si="4"/>
        <v>0</v>
      </c>
    </row>
    <row r="56" spans="1:8" ht="15" thickBot="1">
      <c r="A56" s="24"/>
      <c r="B56" s="39"/>
      <c r="C56" s="125" t="s">
        <v>1616</v>
      </c>
      <c r="D56" s="227" t="s">
        <v>1621</v>
      </c>
      <c r="E56" s="217">
        <v>1229384</v>
      </c>
      <c r="F56" s="217">
        <v>1229384</v>
      </c>
      <c r="G56" s="225" t="s">
        <v>1625</v>
      </c>
      <c r="H56" s="217">
        <f t="shared" si="4"/>
        <v>0</v>
      </c>
    </row>
    <row r="57" spans="1:8" ht="15" thickBot="1">
      <c r="A57" s="24"/>
      <c r="B57" s="39"/>
      <c r="C57" s="125" t="s">
        <v>1617</v>
      </c>
      <c r="D57" s="227" t="s">
        <v>1622</v>
      </c>
      <c r="E57" s="217">
        <v>7297277.0199999996</v>
      </c>
      <c r="F57" s="217">
        <v>7297277.0199999996</v>
      </c>
      <c r="G57" s="225" t="s">
        <v>1612</v>
      </c>
      <c r="H57" s="217">
        <f t="shared" si="4"/>
        <v>0</v>
      </c>
    </row>
    <row r="58" spans="1:8" ht="15" thickBot="1">
      <c r="A58" s="24"/>
      <c r="B58" s="39"/>
      <c r="C58" s="125" t="s">
        <v>1617</v>
      </c>
      <c r="D58" s="227" t="s">
        <v>1623</v>
      </c>
      <c r="E58" s="217">
        <v>1309579</v>
      </c>
      <c r="F58" s="217">
        <v>1309579</v>
      </c>
      <c r="G58" s="225" t="s">
        <v>735</v>
      </c>
      <c r="H58" s="217">
        <f t="shared" si="4"/>
        <v>0</v>
      </c>
    </row>
    <row r="59" spans="1:8" ht="15" thickBot="1">
      <c r="A59" s="24"/>
      <c r="B59" s="39"/>
      <c r="C59" s="125" t="s">
        <v>1626</v>
      </c>
      <c r="D59" s="227" t="s">
        <v>1627</v>
      </c>
      <c r="E59" s="217">
        <v>278480</v>
      </c>
      <c r="F59" s="217">
        <v>278480</v>
      </c>
      <c r="G59" s="225" t="s">
        <v>736</v>
      </c>
      <c r="H59" s="217">
        <f t="shared" si="4"/>
        <v>0</v>
      </c>
    </row>
    <row r="60" spans="1:8" ht="15" thickBot="1">
      <c r="A60" s="24"/>
      <c r="B60" s="39"/>
      <c r="C60" s="125" t="s">
        <v>1626</v>
      </c>
      <c r="D60" s="227" t="s">
        <v>1628</v>
      </c>
      <c r="E60" s="217">
        <v>278480</v>
      </c>
      <c r="F60" s="217">
        <v>278480</v>
      </c>
      <c r="G60" s="225" t="s">
        <v>736</v>
      </c>
      <c r="H60" s="217">
        <f t="shared" si="4"/>
        <v>0</v>
      </c>
    </row>
    <row r="61" spans="1:8" ht="15" thickBot="1">
      <c r="A61" s="24"/>
      <c r="B61" s="39"/>
      <c r="C61" s="125" t="s">
        <v>1629</v>
      </c>
      <c r="D61" s="227">
        <v>52</v>
      </c>
      <c r="E61" s="217">
        <v>391889</v>
      </c>
      <c r="F61" s="217">
        <v>391889</v>
      </c>
      <c r="G61" s="225" t="s">
        <v>1635</v>
      </c>
      <c r="H61" s="217">
        <f t="shared" si="4"/>
        <v>0</v>
      </c>
    </row>
    <row r="62" spans="1:8" ht="15" thickBot="1">
      <c r="A62" s="24"/>
      <c r="B62" s="39"/>
      <c r="C62" s="125" t="s">
        <v>1630</v>
      </c>
      <c r="D62" s="227" t="s">
        <v>1632</v>
      </c>
      <c r="E62" s="217">
        <v>2200105</v>
      </c>
      <c r="F62" s="217">
        <v>2200105</v>
      </c>
      <c r="G62" s="225" t="s">
        <v>1634</v>
      </c>
      <c r="H62" s="217">
        <f t="shared" si="4"/>
        <v>0</v>
      </c>
    </row>
    <row r="63" spans="1:8" ht="15" thickBot="1">
      <c r="A63" s="24"/>
      <c r="B63" s="39"/>
      <c r="C63" s="125" t="s">
        <v>1631</v>
      </c>
      <c r="D63" s="227" t="s">
        <v>1633</v>
      </c>
      <c r="E63" s="217">
        <v>725700</v>
      </c>
      <c r="F63" s="217">
        <v>725700</v>
      </c>
      <c r="G63" s="225" t="s">
        <v>735</v>
      </c>
      <c r="H63" s="217">
        <f t="shared" si="4"/>
        <v>0</v>
      </c>
    </row>
    <row r="64" spans="1:8" ht="15" thickBot="1">
      <c r="A64" s="24" t="s">
        <v>261</v>
      </c>
      <c r="B64" s="24" t="s">
        <v>262</v>
      </c>
      <c r="C64" s="24"/>
      <c r="D64" s="227"/>
      <c r="E64" s="150"/>
      <c r="F64" s="150"/>
      <c r="G64" s="218"/>
      <c r="H64" s="149"/>
    </row>
    <row r="65" spans="1:8" ht="15" thickBot="1">
      <c r="A65" s="24" t="s">
        <v>55</v>
      </c>
      <c r="B65" s="24" t="s">
        <v>263</v>
      </c>
      <c r="C65" s="24"/>
      <c r="D65" s="24"/>
      <c r="E65" s="150"/>
      <c r="F65" s="150"/>
      <c r="G65" s="218"/>
      <c r="H65" s="149"/>
    </row>
    <row r="66" spans="1:8" ht="15" thickBot="1">
      <c r="A66" s="24" t="s">
        <v>59</v>
      </c>
      <c r="B66" s="24" t="s">
        <v>264</v>
      </c>
      <c r="C66" s="24"/>
      <c r="D66" s="24"/>
      <c r="E66" s="150"/>
      <c r="F66" s="150"/>
      <c r="G66" s="218"/>
      <c r="H66" s="149"/>
    </row>
    <row r="67" spans="1:8" ht="15" thickBot="1">
      <c r="A67" s="24" t="s">
        <v>63</v>
      </c>
      <c r="B67" s="24" t="s">
        <v>265</v>
      </c>
      <c r="C67" s="24"/>
      <c r="D67" s="24"/>
      <c r="E67" s="150"/>
      <c r="F67" s="150"/>
      <c r="G67" s="218"/>
      <c r="H67" s="149"/>
    </row>
    <row r="68" spans="1:8" ht="15" thickBot="1">
      <c r="A68" s="24" t="s">
        <v>67</v>
      </c>
      <c r="B68" s="24" t="s">
        <v>266</v>
      </c>
      <c r="C68" s="24"/>
      <c r="D68" s="24"/>
      <c r="E68" s="150"/>
      <c r="F68" s="150"/>
      <c r="G68" s="218"/>
      <c r="H68" s="155"/>
    </row>
    <row r="69" spans="1:8" ht="28.2" thickBot="1">
      <c r="A69" s="24" t="s">
        <v>267</v>
      </c>
      <c r="B69" s="24" t="s">
        <v>268</v>
      </c>
      <c r="C69" s="24"/>
      <c r="D69" s="24"/>
      <c r="E69" s="217">
        <f>E70+E77+E80+E83</f>
        <v>9370071</v>
      </c>
      <c r="F69" s="217">
        <f t="shared" ref="F69:H69" si="5">F70+F77+F80+F83</f>
        <v>9370071</v>
      </c>
      <c r="G69" s="218"/>
      <c r="H69" s="154">
        <f t="shared" si="5"/>
        <v>0</v>
      </c>
    </row>
    <row r="70" spans="1:8" ht="28.2" thickBot="1">
      <c r="A70" s="24" t="s">
        <v>77</v>
      </c>
      <c r="B70" s="24" t="s">
        <v>269</v>
      </c>
      <c r="C70" s="24"/>
      <c r="D70" s="24"/>
      <c r="E70" s="217">
        <f>E71+E72+E73+E74+E75+E76</f>
        <v>9370071</v>
      </c>
      <c r="F70" s="217">
        <f>F71+F72+F73+F74+F75+F76</f>
        <v>9370071</v>
      </c>
      <c r="G70" s="218"/>
      <c r="H70" s="149">
        <v>0</v>
      </c>
    </row>
    <row r="71" spans="1:8" ht="15" thickBot="1">
      <c r="A71" s="24" t="s">
        <v>236</v>
      </c>
      <c r="B71" s="24"/>
      <c r="C71" s="125" t="s">
        <v>1636</v>
      </c>
      <c r="D71" s="227" t="s">
        <v>1637</v>
      </c>
      <c r="E71" s="217">
        <v>1215020</v>
      </c>
      <c r="F71" s="217">
        <v>1215020</v>
      </c>
      <c r="G71" s="225" t="s">
        <v>1640</v>
      </c>
      <c r="H71" s="151">
        <f>E71-F71</f>
        <v>0</v>
      </c>
    </row>
    <row r="72" spans="1:8" ht="15" thickBot="1">
      <c r="A72" s="24" t="s">
        <v>237</v>
      </c>
      <c r="B72" s="38"/>
      <c r="C72" s="228" t="s">
        <v>1636</v>
      </c>
      <c r="D72" s="229" t="s">
        <v>1638</v>
      </c>
      <c r="E72" s="230">
        <v>4000908</v>
      </c>
      <c r="F72" s="230">
        <v>4000908</v>
      </c>
      <c r="G72" s="231" t="s">
        <v>1640</v>
      </c>
      <c r="H72" s="151">
        <f t="shared" ref="H72:H73" si="6">E72-F72</f>
        <v>0</v>
      </c>
    </row>
    <row r="73" spans="1:8" ht="15" thickBot="1">
      <c r="A73" s="24"/>
      <c r="B73" s="117"/>
      <c r="C73" s="125" t="s">
        <v>1636</v>
      </c>
      <c r="D73" s="227" t="s">
        <v>1639</v>
      </c>
      <c r="E73" s="217">
        <v>4015776</v>
      </c>
      <c r="F73" s="217">
        <v>4015776</v>
      </c>
      <c r="G73" s="225" t="s">
        <v>1640</v>
      </c>
      <c r="H73" s="232">
        <f t="shared" si="6"/>
        <v>0</v>
      </c>
    </row>
    <row r="74" spans="1:8">
      <c r="A74" s="38"/>
      <c r="B74" s="140"/>
      <c r="C74" s="228" t="s">
        <v>1683</v>
      </c>
      <c r="D74" s="205" t="s">
        <v>1684</v>
      </c>
      <c r="E74" s="230">
        <v>102731</v>
      </c>
      <c r="F74" s="230">
        <v>102731</v>
      </c>
      <c r="G74" s="231" t="s">
        <v>1612</v>
      </c>
      <c r="H74" s="154">
        <v>0</v>
      </c>
    </row>
    <row r="75" spans="1:8">
      <c r="A75" s="117"/>
      <c r="B75" s="117"/>
      <c r="C75" s="125" t="s">
        <v>1694</v>
      </c>
      <c r="D75" s="102" t="s">
        <v>1695</v>
      </c>
      <c r="E75" s="217">
        <v>14160</v>
      </c>
      <c r="F75" s="217">
        <v>14160</v>
      </c>
      <c r="G75" s="225" t="s">
        <v>1635</v>
      </c>
      <c r="H75" s="154">
        <v>0</v>
      </c>
    </row>
    <row r="76" spans="1:8">
      <c r="A76" s="117"/>
      <c r="B76" s="117"/>
      <c r="C76" s="125" t="s">
        <v>1694</v>
      </c>
      <c r="D76" s="102" t="s">
        <v>1696</v>
      </c>
      <c r="E76" s="217">
        <v>21476</v>
      </c>
      <c r="F76" s="217">
        <v>21476</v>
      </c>
      <c r="G76" s="225" t="s">
        <v>1680</v>
      </c>
      <c r="H76" s="154">
        <v>0</v>
      </c>
    </row>
    <row r="77" spans="1:8" ht="15" thickBot="1">
      <c r="A77" s="24" t="s">
        <v>59</v>
      </c>
      <c r="B77" s="24" t="s">
        <v>270</v>
      </c>
      <c r="C77" s="24"/>
      <c r="D77" s="24"/>
      <c r="E77" s="150"/>
      <c r="F77" s="150"/>
      <c r="G77" s="218"/>
      <c r="H77" s="149"/>
    </row>
    <row r="78" spans="1:8" ht="15" thickBot="1">
      <c r="A78" s="24" t="s">
        <v>61</v>
      </c>
      <c r="B78" s="24"/>
      <c r="C78" s="24"/>
      <c r="D78" s="24"/>
      <c r="E78" s="150"/>
      <c r="F78" s="150"/>
      <c r="G78" s="218"/>
      <c r="H78" s="149"/>
    </row>
    <row r="79" spans="1:8" ht="15" thickBot="1">
      <c r="A79" s="24" t="s">
        <v>62</v>
      </c>
      <c r="B79" s="24"/>
      <c r="C79" s="24"/>
      <c r="D79" s="24"/>
      <c r="E79" s="150"/>
      <c r="F79" s="150"/>
      <c r="G79" s="218"/>
      <c r="H79" s="149"/>
    </row>
    <row r="80" spans="1:8" ht="15" thickBot="1">
      <c r="A80" s="24" t="s">
        <v>63</v>
      </c>
      <c r="B80" s="24" t="s">
        <v>271</v>
      </c>
      <c r="C80" s="24"/>
      <c r="D80" s="24"/>
      <c r="E80" s="150"/>
      <c r="F80" s="150"/>
      <c r="G80" s="218"/>
      <c r="H80" s="149"/>
    </row>
    <row r="81" spans="1:8" ht="15" thickBot="1">
      <c r="A81" s="24" t="s">
        <v>65</v>
      </c>
      <c r="B81" s="24"/>
      <c r="C81" s="24"/>
      <c r="D81" s="24"/>
      <c r="E81" s="150"/>
      <c r="F81" s="150"/>
      <c r="G81" s="218"/>
      <c r="H81" s="149"/>
    </row>
    <row r="82" spans="1:8" ht="15" thickBot="1">
      <c r="A82" s="24" t="s">
        <v>66</v>
      </c>
      <c r="B82" s="24"/>
      <c r="C82" s="24"/>
      <c r="D82" s="24"/>
      <c r="E82" s="150"/>
      <c r="F82" s="150"/>
      <c r="G82" s="218"/>
      <c r="H82" s="149"/>
    </row>
    <row r="83" spans="1:8" ht="15" thickBot="1">
      <c r="A83" s="24" t="s">
        <v>67</v>
      </c>
      <c r="B83" s="24" t="s">
        <v>272</v>
      </c>
      <c r="C83" s="24"/>
      <c r="D83" s="24"/>
      <c r="E83" s="150"/>
      <c r="F83" s="150"/>
      <c r="G83" s="218"/>
      <c r="H83" s="149"/>
    </row>
    <row r="84" spans="1:8" ht="15" thickBot="1">
      <c r="A84" s="24" t="s">
        <v>69</v>
      </c>
      <c r="B84" s="24"/>
      <c r="C84" s="24"/>
      <c r="D84" s="24"/>
      <c r="E84" s="150"/>
      <c r="F84" s="150"/>
      <c r="G84" s="218"/>
      <c r="H84" s="149"/>
    </row>
    <row r="85" spans="1:8" ht="15" thickBot="1">
      <c r="A85" s="24" t="s">
        <v>70</v>
      </c>
      <c r="B85" s="24"/>
      <c r="C85" s="24"/>
      <c r="D85" s="24"/>
      <c r="E85" s="150"/>
      <c r="F85" s="150"/>
      <c r="G85" s="218"/>
      <c r="H85" s="155"/>
    </row>
    <row r="86" spans="1:8" ht="42" thickBot="1">
      <c r="A86" s="24" t="s">
        <v>273</v>
      </c>
      <c r="B86" s="24" t="s">
        <v>274</v>
      </c>
      <c r="C86" s="24"/>
      <c r="D86" s="24"/>
      <c r="E86" s="150">
        <f>E87+E91</f>
        <v>769976</v>
      </c>
      <c r="F86" s="150">
        <f t="shared" ref="F86:H86" si="7">F87+F91</f>
        <v>769976</v>
      </c>
      <c r="G86" s="150"/>
      <c r="H86" s="154">
        <f t="shared" si="7"/>
        <v>0</v>
      </c>
    </row>
    <row r="87" spans="1:8" ht="28.2" thickBot="1">
      <c r="A87" s="24" t="s">
        <v>275</v>
      </c>
      <c r="B87" s="41" t="s">
        <v>279</v>
      </c>
      <c r="C87" s="24"/>
      <c r="D87" s="24"/>
      <c r="E87" s="150">
        <f>SUM(E88:E90)</f>
        <v>769976</v>
      </c>
      <c r="F87" s="150">
        <f t="shared" ref="F87:H87" si="8">SUM(F88:F90)</f>
        <v>769976</v>
      </c>
      <c r="G87" s="150"/>
      <c r="H87" s="233">
        <f t="shared" si="8"/>
        <v>0</v>
      </c>
    </row>
    <row r="88" spans="1:8" ht="15" thickBot="1">
      <c r="A88" s="24" t="s">
        <v>77</v>
      </c>
      <c r="B88" s="24"/>
      <c r="C88" s="99" t="s">
        <v>1753</v>
      </c>
      <c r="D88" s="24"/>
      <c r="E88" s="150">
        <v>100000</v>
      </c>
      <c r="F88" s="150">
        <v>100000</v>
      </c>
      <c r="G88" s="146" t="s">
        <v>739</v>
      </c>
      <c r="H88" s="151">
        <f>E88-F88</f>
        <v>0</v>
      </c>
    </row>
    <row r="89" spans="1:8" ht="15" thickBot="1">
      <c r="A89" s="24" t="s">
        <v>59</v>
      </c>
      <c r="B89" s="24"/>
      <c r="C89" s="99" t="s">
        <v>1753</v>
      </c>
      <c r="D89" s="24"/>
      <c r="E89" s="150">
        <v>1000000</v>
      </c>
      <c r="F89" s="150">
        <v>1000000</v>
      </c>
      <c r="G89" s="146" t="s">
        <v>1754</v>
      </c>
      <c r="H89" s="151">
        <f t="shared" ref="H89:H90" si="9">E89-F89</f>
        <v>0</v>
      </c>
    </row>
    <row r="90" spans="1:8" ht="15" thickBot="1">
      <c r="A90" s="24"/>
      <c r="B90" s="24"/>
      <c r="C90" s="99" t="s">
        <v>1753</v>
      </c>
      <c r="D90" s="24"/>
      <c r="E90" s="150">
        <v>-330024</v>
      </c>
      <c r="F90" s="150">
        <v>-330024</v>
      </c>
      <c r="G90" s="146" t="s">
        <v>1624</v>
      </c>
      <c r="H90" s="151">
        <f t="shared" si="9"/>
        <v>0</v>
      </c>
    </row>
    <row r="91" spans="1:8" ht="28.2" thickBot="1">
      <c r="A91" s="24" t="s">
        <v>276</v>
      </c>
      <c r="B91" s="41" t="s">
        <v>280</v>
      </c>
      <c r="C91" s="24"/>
      <c r="D91" s="24"/>
      <c r="E91" s="150"/>
      <c r="F91" s="150"/>
      <c r="G91" s="218"/>
      <c r="H91" s="149"/>
    </row>
    <row r="92" spans="1:8" ht="15" thickBot="1">
      <c r="A92" s="24" t="s">
        <v>77</v>
      </c>
      <c r="B92" s="24"/>
      <c r="C92" s="24"/>
      <c r="D92" s="24"/>
      <c r="E92" s="150"/>
      <c r="F92" s="150"/>
      <c r="G92" s="218"/>
      <c r="H92" s="149"/>
    </row>
    <row r="93" spans="1:8" ht="15" thickBot="1">
      <c r="A93" s="24" t="s">
        <v>59</v>
      </c>
      <c r="B93" s="24"/>
      <c r="C93" s="24"/>
      <c r="D93" s="24"/>
      <c r="E93" s="150"/>
      <c r="F93" s="150"/>
      <c r="G93" s="218"/>
      <c r="H93" s="155"/>
    </row>
    <row r="94" spans="1:8" ht="42" thickBot="1">
      <c r="A94" s="24"/>
      <c r="B94" s="39" t="s">
        <v>277</v>
      </c>
      <c r="C94" s="24"/>
      <c r="D94" s="24"/>
      <c r="E94" s="217">
        <f>E86+E69+E21+E17+E10+E6+E25+E35+E45++E64</f>
        <v>33948718.509999998</v>
      </c>
      <c r="F94" s="217">
        <f t="shared" ref="F94:H94" si="10">F86+F69+F21+F17+F10+F6+F25+F35+F45++F64</f>
        <v>33948718.509999998</v>
      </c>
      <c r="G94" s="218"/>
      <c r="H94" s="234">
        <f t="shared" si="10"/>
        <v>0</v>
      </c>
    </row>
  </sheetData>
  <mergeCells count="3">
    <mergeCell ref="A1:H1"/>
    <mergeCell ref="A2:H2"/>
    <mergeCell ref="A3:H3"/>
  </mergeCells>
  <pageMargins left="0.7" right="0.7" top="0.75" bottom="0.75" header="0.3" footer="0.3"/>
  <pageSetup paperSize="9" scale="77" orientation="landscape" r:id="rId1"/>
  <rowBreaks count="1" manualBreakCount="1">
    <brk id="34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/>
  <dimension ref="A1:H19"/>
  <sheetViews>
    <sheetView showGridLines="0" topLeftCell="A7" zoomScale="90" zoomScaleNormal="90" workbookViewId="0">
      <selection sqref="A1:H1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348" t="s">
        <v>167</v>
      </c>
      <c r="B1" s="348"/>
      <c r="C1" s="348"/>
      <c r="D1" s="348"/>
      <c r="E1" s="348"/>
      <c r="F1" s="348"/>
      <c r="G1" s="348"/>
      <c r="H1" s="348"/>
    </row>
    <row r="2" spans="1:8" ht="8.4" customHeight="1" thickBot="1">
      <c r="A2" s="310"/>
      <c r="B2" s="310"/>
      <c r="C2" s="310"/>
      <c r="D2" s="310"/>
      <c r="E2" s="310"/>
      <c r="F2" s="310"/>
      <c r="G2" s="310"/>
      <c r="H2" s="310"/>
    </row>
    <row r="3" spans="1:8" ht="15" thickBot="1">
      <c r="A3" s="349" t="s">
        <v>281</v>
      </c>
      <c r="B3" s="350"/>
      <c r="C3" s="350"/>
      <c r="D3" s="350"/>
      <c r="E3" s="350"/>
      <c r="F3" s="350"/>
      <c r="G3" s="350"/>
      <c r="H3" s="351"/>
    </row>
    <row r="4" spans="1:8" ht="28.2" thickBot="1">
      <c r="A4" s="18" t="s">
        <v>49</v>
      </c>
      <c r="B4" s="22" t="s">
        <v>133</v>
      </c>
      <c r="C4" s="22" t="s">
        <v>169</v>
      </c>
      <c r="D4" s="22" t="s">
        <v>135</v>
      </c>
      <c r="E4" s="22" t="s">
        <v>136</v>
      </c>
      <c r="F4" s="22" t="s">
        <v>99</v>
      </c>
      <c r="G4" s="22" t="s">
        <v>137</v>
      </c>
      <c r="H4" s="23" t="s">
        <v>100</v>
      </c>
    </row>
    <row r="5" spans="1:8" ht="15" thickBot="1">
      <c r="A5" s="22">
        <v>1</v>
      </c>
      <c r="B5" s="22">
        <v>2</v>
      </c>
      <c r="C5" s="22">
        <v>3</v>
      </c>
      <c r="D5" s="22">
        <v>4</v>
      </c>
      <c r="E5" s="22">
        <v>5</v>
      </c>
      <c r="F5" s="22">
        <v>6</v>
      </c>
      <c r="G5" s="22">
        <v>7</v>
      </c>
      <c r="H5" s="23" t="s">
        <v>138</v>
      </c>
    </row>
    <row r="6" spans="1:8" ht="42" thickBot="1">
      <c r="A6" s="24" t="s">
        <v>282</v>
      </c>
      <c r="B6" s="24" t="s">
        <v>283</v>
      </c>
      <c r="C6" s="24"/>
      <c r="D6" s="24"/>
      <c r="E6" s="24"/>
      <c r="F6" s="24"/>
      <c r="G6" s="24"/>
      <c r="H6" s="25"/>
    </row>
    <row r="7" spans="1:8" ht="15" thickBot="1">
      <c r="A7" s="24" t="s">
        <v>77</v>
      </c>
      <c r="B7" s="24"/>
      <c r="C7" s="24"/>
      <c r="D7" s="24"/>
      <c r="E7" s="24"/>
      <c r="F7" s="24"/>
      <c r="G7" s="24"/>
      <c r="H7" s="25"/>
    </row>
    <row r="8" spans="1:8" ht="15" thickBot="1">
      <c r="A8" s="24" t="s">
        <v>59</v>
      </c>
      <c r="B8" s="24"/>
      <c r="C8" s="24"/>
      <c r="D8" s="24"/>
      <c r="E8" s="24"/>
      <c r="F8" s="24"/>
      <c r="G8" s="24"/>
      <c r="H8" s="25"/>
    </row>
    <row r="9" spans="1:8" ht="28.2" thickBot="1">
      <c r="A9" s="24" t="s">
        <v>284</v>
      </c>
      <c r="B9" s="24" t="s">
        <v>285</v>
      </c>
      <c r="C9" s="24"/>
      <c r="D9" s="24"/>
      <c r="E9" s="24"/>
      <c r="F9" s="24"/>
      <c r="G9" s="24"/>
      <c r="H9" s="25"/>
    </row>
    <row r="10" spans="1:8" ht="15" thickBot="1">
      <c r="A10" s="24" t="s">
        <v>77</v>
      </c>
      <c r="B10" s="24"/>
      <c r="C10" s="24"/>
      <c r="D10" s="24"/>
      <c r="E10" s="24"/>
      <c r="F10" s="24"/>
      <c r="G10" s="24"/>
      <c r="H10" s="25"/>
    </row>
    <row r="11" spans="1:8" ht="15" thickBot="1">
      <c r="A11" s="24" t="s">
        <v>59</v>
      </c>
      <c r="B11" s="24"/>
      <c r="C11" s="24"/>
      <c r="D11" s="24"/>
      <c r="E11" s="24"/>
      <c r="F11" s="24"/>
      <c r="G11" s="24"/>
      <c r="H11" s="25"/>
    </row>
    <row r="12" spans="1:8" ht="28.2" thickBot="1">
      <c r="A12" s="24" t="s">
        <v>286</v>
      </c>
      <c r="B12" s="24" t="s">
        <v>287</v>
      </c>
      <c r="C12" s="24"/>
      <c r="D12" s="24"/>
      <c r="E12" s="24"/>
      <c r="F12" s="24"/>
      <c r="G12" s="24"/>
      <c r="H12" s="25"/>
    </row>
    <row r="13" spans="1:8" ht="28.2" thickBot="1">
      <c r="A13" s="24" t="s">
        <v>288</v>
      </c>
      <c r="B13" s="24" t="s">
        <v>228</v>
      </c>
      <c r="C13" s="24"/>
      <c r="D13" s="24"/>
      <c r="E13" s="24"/>
      <c r="F13" s="24"/>
      <c r="G13" s="24"/>
      <c r="H13" s="25"/>
    </row>
    <row r="14" spans="1:8" ht="15" thickBot="1">
      <c r="A14" s="24" t="s">
        <v>77</v>
      </c>
      <c r="B14" s="24"/>
      <c r="C14" s="24"/>
      <c r="D14" s="24"/>
      <c r="E14" s="24"/>
      <c r="F14" s="24"/>
      <c r="G14" s="24"/>
      <c r="H14" s="25"/>
    </row>
    <row r="15" spans="1:8" ht="15" thickBot="1">
      <c r="A15" s="24" t="s">
        <v>59</v>
      </c>
      <c r="B15" s="24"/>
      <c r="C15" s="24"/>
      <c r="D15" s="24"/>
      <c r="E15" s="24"/>
      <c r="F15" s="24"/>
      <c r="G15" s="24"/>
      <c r="H15" s="25"/>
    </row>
    <row r="16" spans="1:8" ht="28.2" thickBot="1">
      <c r="A16" s="24" t="s">
        <v>289</v>
      </c>
      <c r="B16" s="24" t="s">
        <v>228</v>
      </c>
      <c r="C16" s="24"/>
      <c r="D16" s="24"/>
      <c r="E16" s="24"/>
      <c r="F16" s="24"/>
      <c r="G16" s="24"/>
      <c r="H16" s="25"/>
    </row>
    <row r="17" spans="1:8" ht="15" thickBot="1">
      <c r="A17" s="24" t="s">
        <v>77</v>
      </c>
      <c r="B17" s="24"/>
      <c r="C17" s="24"/>
      <c r="D17" s="24"/>
      <c r="E17" s="24"/>
      <c r="F17" s="24"/>
      <c r="G17" s="24"/>
      <c r="H17" s="25"/>
    </row>
    <row r="18" spans="1:8" ht="15" thickBot="1">
      <c r="A18" s="24" t="s">
        <v>59</v>
      </c>
      <c r="B18" s="24"/>
      <c r="C18" s="24"/>
      <c r="D18" s="24"/>
      <c r="E18" s="24"/>
      <c r="F18" s="24"/>
      <c r="G18" s="24"/>
      <c r="H18" s="25"/>
    </row>
    <row r="19" spans="1:8" ht="15" thickBot="1">
      <c r="A19" s="24"/>
      <c r="B19" s="24" t="s">
        <v>290</v>
      </c>
      <c r="C19" s="24"/>
      <c r="D19" s="24"/>
      <c r="E19" s="24"/>
      <c r="F19" s="24"/>
      <c r="G19" s="24"/>
      <c r="H19" s="25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/>
  <dimension ref="A1:J60"/>
  <sheetViews>
    <sheetView showGridLines="0" topLeftCell="A46" zoomScaleNormal="100" workbookViewId="0">
      <selection activeCell="I10" sqref="I10:I12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4" width="19.6640625" customWidth="1"/>
    <col min="5" max="6" width="19.6640625" style="119" customWidth="1"/>
    <col min="7" max="7" width="19.6640625" style="103" customWidth="1"/>
    <col min="8" max="8" width="19.6640625" customWidth="1"/>
  </cols>
  <sheetData>
    <row r="1" spans="1:9">
      <c r="A1" s="348" t="s">
        <v>167</v>
      </c>
      <c r="B1" s="348"/>
      <c r="C1" s="348"/>
      <c r="D1" s="348"/>
      <c r="E1" s="348"/>
      <c r="F1" s="348"/>
      <c r="G1" s="348"/>
      <c r="H1" s="348"/>
    </row>
    <row r="2" spans="1:9" ht="8.4" customHeight="1" thickBot="1">
      <c r="A2" s="310"/>
      <c r="B2" s="310"/>
      <c r="C2" s="310"/>
      <c r="D2" s="310"/>
      <c r="E2" s="310"/>
      <c r="F2" s="310"/>
      <c r="G2" s="310"/>
      <c r="H2" s="310"/>
    </row>
    <row r="3" spans="1:9" ht="15" thickBot="1">
      <c r="A3" s="349" t="s">
        <v>291</v>
      </c>
      <c r="B3" s="350"/>
      <c r="C3" s="350"/>
      <c r="D3" s="350"/>
      <c r="E3" s="350"/>
      <c r="F3" s="350"/>
      <c r="G3" s="350"/>
      <c r="H3" s="351"/>
    </row>
    <row r="4" spans="1:9" ht="42" thickBot="1">
      <c r="A4" s="52" t="s">
        <v>166</v>
      </c>
      <c r="B4" s="22" t="s">
        <v>133</v>
      </c>
      <c r="C4" s="22" t="s">
        <v>292</v>
      </c>
      <c r="D4" s="22" t="s">
        <v>135</v>
      </c>
      <c r="E4" s="122" t="s">
        <v>136</v>
      </c>
      <c r="F4" s="122" t="s">
        <v>99</v>
      </c>
      <c r="G4" s="133" t="s">
        <v>137</v>
      </c>
      <c r="H4" s="23" t="s">
        <v>100</v>
      </c>
    </row>
    <row r="5" spans="1:9" ht="15" thickBot="1">
      <c r="A5" s="22">
        <v>1</v>
      </c>
      <c r="B5" s="22">
        <v>2</v>
      </c>
      <c r="C5" s="22">
        <v>3</v>
      </c>
      <c r="D5" s="22">
        <v>4</v>
      </c>
      <c r="E5" s="122">
        <v>5</v>
      </c>
      <c r="F5" s="122">
        <v>6</v>
      </c>
      <c r="G5" s="133">
        <v>7</v>
      </c>
      <c r="H5" s="23" t="s">
        <v>138</v>
      </c>
    </row>
    <row r="6" spans="1:9" ht="15" thickBot="1">
      <c r="A6" s="24" t="s">
        <v>293</v>
      </c>
      <c r="B6" s="39" t="s">
        <v>294</v>
      </c>
      <c r="C6" s="148"/>
      <c r="D6" s="148"/>
      <c r="E6" s="150"/>
      <c r="F6" s="150"/>
      <c r="G6" s="218"/>
      <c r="H6" s="149"/>
    </row>
    <row r="7" spans="1:9" ht="15" thickBot="1">
      <c r="A7" s="24" t="s">
        <v>77</v>
      </c>
      <c r="B7" s="39"/>
      <c r="C7" s="148"/>
      <c r="D7" s="148"/>
      <c r="E7" s="150"/>
      <c r="F7" s="150"/>
      <c r="G7" s="218"/>
      <c r="H7" s="149"/>
    </row>
    <row r="8" spans="1:9" ht="15" thickBot="1">
      <c r="A8" s="24" t="s">
        <v>59</v>
      </c>
      <c r="B8" s="39"/>
      <c r="C8" s="148"/>
      <c r="D8" s="148"/>
      <c r="E8" s="150"/>
      <c r="F8" s="150"/>
      <c r="G8" s="218"/>
      <c r="H8" s="155"/>
    </row>
    <row r="9" spans="1:9" ht="15" thickBot="1">
      <c r="A9" s="24" t="s">
        <v>295</v>
      </c>
      <c r="B9" s="39" t="s">
        <v>296</v>
      </c>
      <c r="C9" s="148"/>
      <c r="D9" s="148"/>
      <c r="E9" s="150">
        <f>SUM(E10:E26)</f>
        <v>1726332</v>
      </c>
      <c r="F9" s="150">
        <f t="shared" ref="F9:H9" si="0">SUM(F10:F26)</f>
        <v>1726332</v>
      </c>
      <c r="G9" s="150"/>
      <c r="H9" s="154">
        <f t="shared" si="0"/>
        <v>0</v>
      </c>
    </row>
    <row r="10" spans="1:9" ht="15" thickBot="1">
      <c r="A10" s="24" t="s">
        <v>77</v>
      </c>
      <c r="B10" s="39"/>
      <c r="C10" s="148" t="s">
        <v>1641</v>
      </c>
      <c r="D10" s="148" t="s">
        <v>1642</v>
      </c>
      <c r="E10" s="150">
        <v>76965</v>
      </c>
      <c r="F10" s="150">
        <v>76965</v>
      </c>
      <c r="G10" s="218" t="s">
        <v>1676</v>
      </c>
      <c r="H10" s="151">
        <f>E10-F10</f>
        <v>0</v>
      </c>
    </row>
    <row r="11" spans="1:9" ht="15" thickBot="1">
      <c r="A11" s="24" t="s">
        <v>59</v>
      </c>
      <c r="B11" s="39"/>
      <c r="C11" s="148" t="s">
        <v>1643</v>
      </c>
      <c r="D11" s="148" t="s">
        <v>1644</v>
      </c>
      <c r="E11" s="150">
        <v>30770</v>
      </c>
      <c r="F11" s="150">
        <v>30770</v>
      </c>
      <c r="G11" s="218" t="s">
        <v>1677</v>
      </c>
      <c r="H11" s="151">
        <f t="shared" ref="H11:H26" si="1">E11-F11</f>
        <v>0</v>
      </c>
      <c r="I11" s="119"/>
    </row>
    <row r="12" spans="1:9" ht="15" thickBot="1">
      <c r="A12" s="24"/>
      <c r="B12" s="39"/>
      <c r="C12" s="148" t="s">
        <v>1645</v>
      </c>
      <c r="D12" s="148" t="s">
        <v>1646</v>
      </c>
      <c r="E12" s="150">
        <v>123079</v>
      </c>
      <c r="F12" s="150">
        <v>123079</v>
      </c>
      <c r="G12" s="218" t="s">
        <v>1677</v>
      </c>
      <c r="H12" s="151">
        <f t="shared" si="1"/>
        <v>0</v>
      </c>
    </row>
    <row r="13" spans="1:9" ht="15" thickBot="1">
      <c r="A13" s="24"/>
      <c r="B13" s="39"/>
      <c r="C13" s="148" t="s">
        <v>1647</v>
      </c>
      <c r="D13" s="148" t="s">
        <v>1648</v>
      </c>
      <c r="E13" s="150">
        <v>153849</v>
      </c>
      <c r="F13" s="150">
        <v>153849</v>
      </c>
      <c r="G13" s="218" t="s">
        <v>1677</v>
      </c>
      <c r="H13" s="151">
        <f t="shared" si="1"/>
        <v>0</v>
      </c>
    </row>
    <row r="14" spans="1:9" ht="15" thickBot="1">
      <c r="A14" s="24"/>
      <c r="B14" s="39"/>
      <c r="C14" s="148" t="s">
        <v>1649</v>
      </c>
      <c r="D14" s="148" t="s">
        <v>1650</v>
      </c>
      <c r="E14" s="150">
        <v>76924</v>
      </c>
      <c r="F14" s="150">
        <v>76924</v>
      </c>
      <c r="G14" s="218" t="s">
        <v>1677</v>
      </c>
      <c r="H14" s="151">
        <f t="shared" si="1"/>
        <v>0</v>
      </c>
    </row>
    <row r="15" spans="1:9" ht="15" thickBot="1">
      <c r="A15" s="24"/>
      <c r="B15" s="39"/>
      <c r="C15" s="148" t="s">
        <v>1651</v>
      </c>
      <c r="D15" s="148" t="s">
        <v>1652</v>
      </c>
      <c r="E15" s="150">
        <v>76924</v>
      </c>
      <c r="F15" s="150">
        <v>76924</v>
      </c>
      <c r="G15" s="218" t="s">
        <v>1677</v>
      </c>
      <c r="H15" s="151">
        <f t="shared" si="1"/>
        <v>0</v>
      </c>
    </row>
    <row r="16" spans="1:9" ht="15" thickBot="1">
      <c r="A16" s="24"/>
      <c r="B16" s="39"/>
      <c r="C16" s="148" t="s">
        <v>1653</v>
      </c>
      <c r="D16" s="148" t="s">
        <v>1654</v>
      </c>
      <c r="E16" s="150">
        <v>76924</v>
      </c>
      <c r="F16" s="150">
        <v>76924</v>
      </c>
      <c r="G16" s="218" t="s">
        <v>1677</v>
      </c>
      <c r="H16" s="151">
        <f t="shared" si="1"/>
        <v>0</v>
      </c>
    </row>
    <row r="17" spans="1:8" ht="15" thickBot="1">
      <c r="A17" s="24"/>
      <c r="B17" s="39"/>
      <c r="C17" s="148" t="s">
        <v>1655</v>
      </c>
      <c r="D17" s="148" t="s">
        <v>1656</v>
      </c>
      <c r="E17" s="150">
        <v>153849</v>
      </c>
      <c r="F17" s="150">
        <v>153849</v>
      </c>
      <c r="G17" s="218" t="s">
        <v>1677</v>
      </c>
      <c r="H17" s="151">
        <f t="shared" si="1"/>
        <v>0</v>
      </c>
    </row>
    <row r="18" spans="1:8" ht="15" thickBot="1">
      <c r="A18" s="24"/>
      <c r="B18" s="39"/>
      <c r="C18" s="148" t="s">
        <v>1657</v>
      </c>
      <c r="D18" s="148" t="s">
        <v>1658</v>
      </c>
      <c r="E18" s="150">
        <v>46155</v>
      </c>
      <c r="F18" s="150">
        <v>46155</v>
      </c>
      <c r="G18" s="218" t="s">
        <v>1677</v>
      </c>
      <c r="H18" s="151">
        <f t="shared" si="1"/>
        <v>0</v>
      </c>
    </row>
    <row r="19" spans="1:8" ht="15" thickBot="1">
      <c r="A19" s="24"/>
      <c r="B19" s="39"/>
      <c r="C19" s="148" t="s">
        <v>1659</v>
      </c>
      <c r="D19" s="148" t="s">
        <v>1660</v>
      </c>
      <c r="E19" s="150">
        <v>153849</v>
      </c>
      <c r="F19" s="150">
        <v>153849</v>
      </c>
      <c r="G19" s="218" t="s">
        <v>1677</v>
      </c>
      <c r="H19" s="151">
        <f t="shared" si="1"/>
        <v>0</v>
      </c>
    </row>
    <row r="20" spans="1:8" ht="15" thickBot="1">
      <c r="A20" s="24"/>
      <c r="B20" s="39"/>
      <c r="C20" s="148" t="s">
        <v>1661</v>
      </c>
      <c r="D20" s="148" t="s">
        <v>1662</v>
      </c>
      <c r="E20" s="150">
        <v>92309</v>
      </c>
      <c r="F20" s="150">
        <v>92309</v>
      </c>
      <c r="G20" s="218" t="s">
        <v>1677</v>
      </c>
      <c r="H20" s="151">
        <f t="shared" si="1"/>
        <v>0</v>
      </c>
    </row>
    <row r="21" spans="1:8" ht="15" thickBot="1">
      <c r="A21" s="24"/>
      <c r="B21" s="39"/>
      <c r="C21" s="148" t="s">
        <v>1663</v>
      </c>
      <c r="D21" s="148" t="s">
        <v>1664</v>
      </c>
      <c r="E21" s="150">
        <v>153849</v>
      </c>
      <c r="F21" s="150">
        <v>153849</v>
      </c>
      <c r="G21" s="218" t="s">
        <v>1677</v>
      </c>
      <c r="H21" s="151">
        <f t="shared" si="1"/>
        <v>0</v>
      </c>
    </row>
    <row r="22" spans="1:8" ht="15" thickBot="1">
      <c r="A22" s="24"/>
      <c r="B22" s="39"/>
      <c r="C22" s="148" t="s">
        <v>1665</v>
      </c>
      <c r="D22" s="148" t="s">
        <v>1666</v>
      </c>
      <c r="E22" s="150">
        <v>76924</v>
      </c>
      <c r="F22" s="150">
        <v>76924</v>
      </c>
      <c r="G22" s="218" t="s">
        <v>1677</v>
      </c>
      <c r="H22" s="151">
        <f t="shared" si="1"/>
        <v>0</v>
      </c>
    </row>
    <row r="23" spans="1:8" ht="15" thickBot="1">
      <c r="A23" s="24"/>
      <c r="B23" s="39"/>
      <c r="C23" s="148" t="s">
        <v>1667</v>
      </c>
      <c r="D23" s="148" t="s">
        <v>1668</v>
      </c>
      <c r="E23" s="150">
        <v>76924</v>
      </c>
      <c r="F23" s="150">
        <v>76924</v>
      </c>
      <c r="G23" s="218" t="s">
        <v>1677</v>
      </c>
      <c r="H23" s="151">
        <f t="shared" si="1"/>
        <v>0</v>
      </c>
    </row>
    <row r="24" spans="1:8" ht="15" thickBot="1">
      <c r="A24" s="24"/>
      <c r="B24" s="39"/>
      <c r="C24" s="148" t="s">
        <v>1669</v>
      </c>
      <c r="D24" s="148" t="s">
        <v>1670</v>
      </c>
      <c r="E24" s="150">
        <v>92309</v>
      </c>
      <c r="F24" s="150">
        <v>92309</v>
      </c>
      <c r="G24" s="218" t="s">
        <v>1677</v>
      </c>
      <c r="H24" s="151">
        <f t="shared" si="1"/>
        <v>0</v>
      </c>
    </row>
    <row r="25" spans="1:8" ht="15" thickBot="1">
      <c r="A25" s="24"/>
      <c r="B25" s="39"/>
      <c r="C25" s="148" t="s">
        <v>1671</v>
      </c>
      <c r="D25" s="148" t="s">
        <v>1674</v>
      </c>
      <c r="E25" s="150">
        <v>203189</v>
      </c>
      <c r="F25" s="150">
        <v>203189</v>
      </c>
      <c r="G25" s="218" t="s">
        <v>1676</v>
      </c>
      <c r="H25" s="151">
        <f t="shared" si="1"/>
        <v>0</v>
      </c>
    </row>
    <row r="26" spans="1:8" ht="15" thickBot="1">
      <c r="A26" s="24"/>
      <c r="B26" s="39"/>
      <c r="C26" s="148" t="s">
        <v>1673</v>
      </c>
      <c r="D26" s="148" t="s">
        <v>1672</v>
      </c>
      <c r="E26" s="150">
        <v>61540</v>
      </c>
      <c r="F26" s="150">
        <v>61540</v>
      </c>
      <c r="G26" s="218" t="s">
        <v>1677</v>
      </c>
      <c r="H26" s="151">
        <f t="shared" si="1"/>
        <v>0</v>
      </c>
    </row>
    <row r="27" spans="1:8" ht="28.2" thickBot="1">
      <c r="A27" s="24" t="s">
        <v>297</v>
      </c>
      <c r="B27" s="39" t="s">
        <v>298</v>
      </c>
      <c r="C27" s="148"/>
      <c r="D27" s="148"/>
      <c r="E27" s="150"/>
      <c r="F27" s="150"/>
      <c r="G27" s="218"/>
      <c r="H27" s="149"/>
    </row>
    <row r="28" spans="1:8" ht="15" thickBot="1">
      <c r="A28" s="24" t="s">
        <v>77</v>
      </c>
      <c r="B28" s="39"/>
      <c r="C28" s="148"/>
      <c r="D28" s="148"/>
      <c r="E28" s="150"/>
      <c r="F28" s="150"/>
      <c r="G28" s="218"/>
      <c r="H28" s="149"/>
    </row>
    <row r="29" spans="1:8" ht="15" thickBot="1">
      <c r="A29" s="24" t="s">
        <v>59</v>
      </c>
      <c r="B29" s="39"/>
      <c r="C29" s="148"/>
      <c r="D29" s="148"/>
      <c r="E29" s="150"/>
      <c r="F29" s="150"/>
      <c r="G29" s="218"/>
      <c r="H29" s="149"/>
    </row>
    <row r="30" spans="1:8" ht="15" thickBot="1">
      <c r="A30" s="24" t="s">
        <v>299</v>
      </c>
      <c r="B30" s="39" t="s">
        <v>300</v>
      </c>
      <c r="C30" s="148"/>
      <c r="D30" s="148"/>
      <c r="E30" s="150"/>
      <c r="F30" s="150"/>
      <c r="G30" s="218"/>
      <c r="H30" s="149"/>
    </row>
    <row r="31" spans="1:8" ht="15" thickBot="1">
      <c r="A31" s="24" t="s">
        <v>77</v>
      </c>
      <c r="B31" s="39"/>
      <c r="C31" s="148"/>
      <c r="D31" s="148"/>
      <c r="E31" s="150"/>
      <c r="F31" s="150"/>
      <c r="G31" s="218"/>
      <c r="H31" s="149"/>
    </row>
    <row r="32" spans="1:8" ht="15" thickBot="1">
      <c r="A32" s="24" t="s">
        <v>59</v>
      </c>
      <c r="B32" s="39"/>
      <c r="C32" s="148"/>
      <c r="D32" s="148"/>
      <c r="E32" s="150"/>
      <c r="F32" s="150"/>
      <c r="G32" s="218"/>
      <c r="H32" s="149"/>
    </row>
    <row r="33" spans="1:10" ht="15" thickBot="1">
      <c r="A33" s="24" t="s">
        <v>301</v>
      </c>
      <c r="B33" s="39" t="s">
        <v>302</v>
      </c>
      <c r="C33" s="148"/>
      <c r="D33" s="148"/>
      <c r="E33" s="150"/>
      <c r="F33" s="150"/>
      <c r="G33" s="218"/>
      <c r="H33" s="149"/>
    </row>
    <row r="34" spans="1:10" ht="15" thickBot="1">
      <c r="A34" s="24" t="s">
        <v>77</v>
      </c>
      <c r="B34" s="39"/>
      <c r="C34" s="148"/>
      <c r="D34" s="148"/>
      <c r="E34" s="150"/>
      <c r="F34" s="150"/>
      <c r="G34" s="218"/>
      <c r="H34" s="149"/>
    </row>
    <row r="35" spans="1:10" ht="15" thickBot="1">
      <c r="A35" s="24" t="s">
        <v>59</v>
      </c>
      <c r="B35" s="39"/>
      <c r="C35" s="148"/>
      <c r="D35" s="148"/>
      <c r="E35" s="150"/>
      <c r="F35" s="150"/>
      <c r="G35" s="218"/>
      <c r="H35" s="149"/>
    </row>
    <row r="36" spans="1:10" ht="15" thickBot="1">
      <c r="A36" s="24" t="s">
        <v>303</v>
      </c>
      <c r="B36" s="39" t="s">
        <v>304</v>
      </c>
      <c r="C36" s="148"/>
      <c r="D36" s="148"/>
      <c r="E36" s="150"/>
      <c r="F36" s="150"/>
      <c r="G36" s="218"/>
      <c r="H36" s="149"/>
    </row>
    <row r="37" spans="1:10" ht="15" thickBot="1">
      <c r="A37" s="24" t="s">
        <v>77</v>
      </c>
      <c r="B37" s="39"/>
      <c r="C37" s="148"/>
      <c r="D37" s="148"/>
      <c r="E37" s="150"/>
      <c r="F37" s="150"/>
      <c r="G37" s="218"/>
      <c r="H37" s="149"/>
    </row>
    <row r="38" spans="1:10" ht="15" thickBot="1">
      <c r="A38" s="24" t="s">
        <v>59</v>
      </c>
      <c r="B38" s="39"/>
      <c r="C38" s="148"/>
      <c r="D38" s="148"/>
      <c r="E38" s="150"/>
      <c r="F38" s="150"/>
      <c r="G38" s="218"/>
      <c r="H38" s="149"/>
    </row>
    <row r="39" spans="1:10" ht="15" thickBot="1">
      <c r="A39" s="24" t="s">
        <v>305</v>
      </c>
      <c r="B39" s="39" t="s">
        <v>306</v>
      </c>
      <c r="C39" s="148"/>
      <c r="D39" s="148"/>
      <c r="E39" s="150"/>
      <c r="F39" s="150"/>
      <c r="G39" s="218"/>
      <c r="H39" s="149"/>
    </row>
    <row r="40" spans="1:10" ht="15" thickBot="1">
      <c r="A40" s="24" t="s">
        <v>77</v>
      </c>
      <c r="B40" s="39"/>
      <c r="C40" s="148"/>
      <c r="D40" s="148"/>
      <c r="E40" s="150"/>
      <c r="F40" s="150"/>
      <c r="G40" s="218"/>
      <c r="H40" s="149"/>
    </row>
    <row r="41" spans="1:10" ht="15" thickBot="1">
      <c r="A41" s="24" t="s">
        <v>59</v>
      </c>
      <c r="B41" s="39"/>
      <c r="C41" s="148"/>
      <c r="D41" s="148"/>
      <c r="E41" s="150"/>
      <c r="F41" s="150"/>
      <c r="G41" s="218"/>
      <c r="H41" s="155"/>
    </row>
    <row r="42" spans="1:10" ht="28.2" thickBot="1">
      <c r="A42" s="24" t="s">
        <v>307</v>
      </c>
      <c r="B42" s="39" t="s">
        <v>308</v>
      </c>
      <c r="C42" s="148"/>
      <c r="D42" s="148"/>
      <c r="E42" s="150">
        <f>SUM(E43:E59)</f>
        <v>150115.35685200006</v>
      </c>
      <c r="F42" s="150">
        <f>SUM(F43:F59)</f>
        <v>150115.35685200006</v>
      </c>
      <c r="G42" s="150"/>
      <c r="H42" s="154">
        <f t="shared" ref="H42" si="2">SUM(H43:H59)</f>
        <v>0</v>
      </c>
      <c r="J42" s="119"/>
    </row>
    <row r="43" spans="1:10" ht="15" thickBot="1">
      <c r="A43" s="24" t="s">
        <v>77</v>
      </c>
      <c r="B43" s="39"/>
      <c r="C43" s="148" t="s">
        <v>1641</v>
      </c>
      <c r="D43" s="148" t="s">
        <v>1642</v>
      </c>
      <c r="E43" s="150">
        <v>6693</v>
      </c>
      <c r="F43" s="150">
        <v>6693</v>
      </c>
      <c r="G43" s="218" t="s">
        <v>1676</v>
      </c>
      <c r="H43" s="151">
        <f>E43-F43</f>
        <v>0</v>
      </c>
    </row>
    <row r="44" spans="1:10" ht="15" thickBot="1">
      <c r="A44" s="24" t="s">
        <v>59</v>
      </c>
      <c r="B44" s="39"/>
      <c r="C44" s="148" t="s">
        <v>1643</v>
      </c>
      <c r="D44" s="148" t="s">
        <v>1644</v>
      </c>
      <c r="E44" s="150">
        <v>2675.6361200000028</v>
      </c>
      <c r="F44" s="150">
        <v>2675.6361200000028</v>
      </c>
      <c r="G44" s="218" t="s">
        <v>1677</v>
      </c>
      <c r="H44" s="151">
        <f t="shared" ref="H44:H59" si="3">E44-F44</f>
        <v>0</v>
      </c>
      <c r="J44" s="119"/>
    </row>
    <row r="45" spans="1:10" ht="15" thickBot="1">
      <c r="A45" s="24"/>
      <c r="B45" s="39"/>
      <c r="C45" s="148" t="s">
        <v>1645</v>
      </c>
      <c r="D45" s="148" t="s">
        <v>1646</v>
      </c>
      <c r="E45" s="150">
        <v>10702.457523999998</v>
      </c>
      <c r="F45" s="150">
        <v>10702.457523999998</v>
      </c>
      <c r="G45" s="218" t="s">
        <v>1677</v>
      </c>
      <c r="H45" s="151">
        <f t="shared" si="3"/>
        <v>0</v>
      </c>
    </row>
    <row r="46" spans="1:10" ht="15" thickBot="1">
      <c r="A46" s="24"/>
      <c r="B46" s="39"/>
      <c r="C46" s="148" t="s">
        <v>1647</v>
      </c>
      <c r="D46" s="148" t="s">
        <v>1648</v>
      </c>
      <c r="E46" s="150">
        <v>13378.093644000008</v>
      </c>
      <c r="F46" s="150">
        <v>13378.093644000008</v>
      </c>
      <c r="G46" s="218" t="s">
        <v>1677</v>
      </c>
      <c r="H46" s="151">
        <f t="shared" si="3"/>
        <v>0</v>
      </c>
      <c r="J46" s="119"/>
    </row>
    <row r="47" spans="1:10" ht="15" thickBot="1">
      <c r="A47" s="24"/>
      <c r="B47" s="39"/>
      <c r="C47" s="148" t="s">
        <v>1649</v>
      </c>
      <c r="D47" s="148" t="s">
        <v>1650</v>
      </c>
      <c r="E47" s="150">
        <v>6689.003343999997</v>
      </c>
      <c r="F47" s="150">
        <v>6689.003343999997</v>
      </c>
      <c r="G47" s="218" t="s">
        <v>1677</v>
      </c>
      <c r="H47" s="151">
        <f t="shared" si="3"/>
        <v>0</v>
      </c>
    </row>
    <row r="48" spans="1:10" ht="15" thickBot="1">
      <c r="A48" s="24"/>
      <c r="B48" s="39"/>
      <c r="C48" s="148" t="s">
        <v>1651</v>
      </c>
      <c r="D48" s="148" t="s">
        <v>1652</v>
      </c>
      <c r="E48" s="150">
        <v>6689.003343999997</v>
      </c>
      <c r="F48" s="150">
        <v>6689.003343999997</v>
      </c>
      <c r="G48" s="218" t="s">
        <v>1677</v>
      </c>
      <c r="H48" s="151">
        <f t="shared" si="3"/>
        <v>0</v>
      </c>
    </row>
    <row r="49" spans="1:10" ht="15" thickBot="1">
      <c r="A49" s="24"/>
      <c r="B49" s="39"/>
      <c r="C49" s="148" t="s">
        <v>1653</v>
      </c>
      <c r="D49" s="148" t="s">
        <v>1654</v>
      </c>
      <c r="E49" s="150">
        <v>6689.003343999997</v>
      </c>
      <c r="F49" s="150">
        <v>6689.003343999997</v>
      </c>
      <c r="G49" s="218" t="s">
        <v>1677</v>
      </c>
      <c r="H49" s="151">
        <f t="shared" si="3"/>
        <v>0</v>
      </c>
    </row>
    <row r="50" spans="1:10" ht="15" thickBot="1">
      <c r="A50" s="24"/>
      <c r="B50" s="39"/>
      <c r="C50" s="148" t="s">
        <v>1655</v>
      </c>
      <c r="D50" s="148" t="s">
        <v>1656</v>
      </c>
      <c r="E50" s="150">
        <v>13378.093644000008</v>
      </c>
      <c r="F50" s="150">
        <v>13378.093644000008</v>
      </c>
      <c r="G50" s="218" t="s">
        <v>1677</v>
      </c>
      <c r="H50" s="151">
        <f t="shared" si="3"/>
        <v>0</v>
      </c>
    </row>
    <row r="51" spans="1:10" ht="15" thickBot="1">
      <c r="A51" s="24"/>
      <c r="B51" s="39"/>
      <c r="C51" s="148" t="s">
        <v>1657</v>
      </c>
      <c r="D51" s="148" t="s">
        <v>1658</v>
      </c>
      <c r="E51" s="150">
        <v>4013.4541800000006</v>
      </c>
      <c r="F51" s="150">
        <v>4013.4541800000006</v>
      </c>
      <c r="G51" s="218" t="s">
        <v>1677</v>
      </c>
      <c r="H51" s="151">
        <f t="shared" si="3"/>
        <v>0</v>
      </c>
    </row>
    <row r="52" spans="1:10" ht="15" thickBot="1">
      <c r="A52" s="24"/>
      <c r="B52" s="39"/>
      <c r="C52" s="148" t="s">
        <v>1659</v>
      </c>
      <c r="D52" s="148" t="s">
        <v>1660</v>
      </c>
      <c r="E52" s="150">
        <v>13378.093644000008</v>
      </c>
      <c r="F52" s="150">
        <v>13378.093644000008</v>
      </c>
      <c r="G52" s="218" t="s">
        <v>1677</v>
      </c>
      <c r="H52" s="151">
        <f t="shared" si="3"/>
        <v>0</v>
      </c>
    </row>
    <row r="53" spans="1:10" ht="15" thickBot="1">
      <c r="A53" s="24"/>
      <c r="B53" s="39"/>
      <c r="C53" s="148" t="s">
        <v>1661</v>
      </c>
      <c r="D53" s="148" t="s">
        <v>1662</v>
      </c>
      <c r="E53" s="150">
        <v>8026.8214040000021</v>
      </c>
      <c r="F53" s="150">
        <v>8026.8214040000021</v>
      </c>
      <c r="G53" s="218" t="s">
        <v>1677</v>
      </c>
      <c r="H53" s="151">
        <f t="shared" si="3"/>
        <v>0</v>
      </c>
    </row>
    <row r="54" spans="1:10" ht="15" thickBot="1">
      <c r="A54" s="24"/>
      <c r="B54" s="39"/>
      <c r="C54" s="148" t="s">
        <v>1663</v>
      </c>
      <c r="D54" s="148" t="s">
        <v>1664</v>
      </c>
      <c r="E54" s="150">
        <v>13378.093644000008</v>
      </c>
      <c r="F54" s="150">
        <v>13378.093644000008</v>
      </c>
      <c r="G54" s="218" t="s">
        <v>1677</v>
      </c>
      <c r="H54" s="151">
        <f t="shared" si="3"/>
        <v>0</v>
      </c>
    </row>
    <row r="55" spans="1:10" ht="15" thickBot="1">
      <c r="A55" s="24"/>
      <c r="B55" s="39"/>
      <c r="C55" s="148" t="s">
        <v>1665</v>
      </c>
      <c r="D55" s="148" t="s">
        <v>1666</v>
      </c>
      <c r="E55" s="150">
        <v>6689.003343999997</v>
      </c>
      <c r="F55" s="150">
        <v>6689.003343999997</v>
      </c>
      <c r="G55" s="218" t="s">
        <v>1677</v>
      </c>
      <c r="H55" s="151">
        <f t="shared" si="3"/>
        <v>0</v>
      </c>
    </row>
    <row r="56" spans="1:10" ht="15" thickBot="1">
      <c r="A56" s="24"/>
      <c r="B56" s="39"/>
      <c r="C56" s="148" t="s">
        <v>1667</v>
      </c>
      <c r="D56" s="148" t="s">
        <v>1668</v>
      </c>
      <c r="E56" s="150">
        <v>6689.003343999997</v>
      </c>
      <c r="F56" s="150">
        <v>6689.003343999997</v>
      </c>
      <c r="G56" s="218" t="s">
        <v>1677</v>
      </c>
      <c r="H56" s="151">
        <f t="shared" si="3"/>
        <v>0</v>
      </c>
      <c r="J56" s="119">
        <f>E58+E43</f>
        <v>24361.502683999999</v>
      </c>
    </row>
    <row r="57" spans="1:10" ht="15" thickBot="1">
      <c r="A57" s="24"/>
      <c r="B57" s="39"/>
      <c r="C57" s="148" t="s">
        <v>1669</v>
      </c>
      <c r="D57" s="148" t="s">
        <v>1670</v>
      </c>
      <c r="E57" s="150">
        <v>8026.8214040000021</v>
      </c>
      <c r="F57" s="150">
        <v>8026.8214040000021</v>
      </c>
      <c r="G57" s="218" t="s">
        <v>1677</v>
      </c>
      <c r="H57" s="151">
        <f t="shared" si="3"/>
        <v>0</v>
      </c>
    </row>
    <row r="58" spans="1:10" ht="15" thickBot="1">
      <c r="A58" s="24"/>
      <c r="B58" s="39"/>
      <c r="C58" s="148" t="s">
        <v>1671</v>
      </c>
      <c r="D58" s="148" t="s">
        <v>1674</v>
      </c>
      <c r="E58" s="150">
        <v>17668.502683999999</v>
      </c>
      <c r="F58" s="150">
        <v>17668.502684000006</v>
      </c>
      <c r="G58" s="218" t="s">
        <v>1676</v>
      </c>
      <c r="H58" s="151">
        <f t="shared" si="3"/>
        <v>0</v>
      </c>
    </row>
    <row r="59" spans="1:10" ht="15" thickBot="1">
      <c r="A59" s="24"/>
      <c r="B59" s="39"/>
      <c r="C59" s="148" t="s">
        <v>1673</v>
      </c>
      <c r="D59" s="148" t="s">
        <v>1672</v>
      </c>
      <c r="E59" s="150">
        <v>5351.2722400000057</v>
      </c>
      <c r="F59" s="150">
        <v>5351.2722400000057</v>
      </c>
      <c r="G59" s="218" t="s">
        <v>1677</v>
      </c>
      <c r="H59" s="152">
        <f t="shared" si="3"/>
        <v>0</v>
      </c>
    </row>
    <row r="60" spans="1:10" ht="42" thickBot="1">
      <c r="A60" s="24"/>
      <c r="B60" s="39" t="s">
        <v>309</v>
      </c>
      <c r="C60" s="148"/>
      <c r="D60" s="148"/>
      <c r="E60" s="150">
        <f>E42+E9</f>
        <v>1876447.3568520001</v>
      </c>
      <c r="F60" s="150">
        <f t="shared" ref="F60:H60" si="4">F42+F9</f>
        <v>1876447.3568520001</v>
      </c>
      <c r="G60" s="150"/>
      <c r="H60" s="154">
        <f t="shared" si="4"/>
        <v>0</v>
      </c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/>
  <dimension ref="A1:H8"/>
  <sheetViews>
    <sheetView showGridLines="0" zoomScaleNormal="100" workbookViewId="0">
      <selection activeCell="C7" sqref="C7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4" width="19.6640625" customWidth="1"/>
    <col min="5" max="6" width="19.6640625" style="119" customWidth="1"/>
    <col min="7" max="8" width="19.6640625" customWidth="1"/>
  </cols>
  <sheetData>
    <row r="1" spans="1:8">
      <c r="A1" s="348" t="s">
        <v>167</v>
      </c>
      <c r="B1" s="348"/>
      <c r="C1" s="348"/>
      <c r="D1" s="348"/>
      <c r="E1" s="348"/>
      <c r="F1" s="348"/>
      <c r="G1" s="348"/>
      <c r="H1" s="348"/>
    </row>
    <row r="2" spans="1:8" ht="8.4" customHeight="1" thickBot="1">
      <c r="A2" s="310"/>
      <c r="B2" s="310"/>
      <c r="C2" s="310"/>
      <c r="D2" s="310"/>
      <c r="E2" s="310"/>
      <c r="F2" s="310"/>
      <c r="G2" s="310"/>
      <c r="H2" s="310"/>
    </row>
    <row r="3" spans="1:8" ht="15" thickBot="1">
      <c r="A3" s="349" t="s">
        <v>310</v>
      </c>
      <c r="B3" s="350"/>
      <c r="C3" s="350"/>
      <c r="D3" s="350"/>
      <c r="E3" s="350"/>
      <c r="F3" s="350"/>
      <c r="G3" s="350"/>
      <c r="H3" s="351"/>
    </row>
    <row r="4" spans="1:8" ht="28.2" thickBot="1">
      <c r="A4" s="52" t="s">
        <v>166</v>
      </c>
      <c r="B4" s="22" t="s">
        <v>133</v>
      </c>
      <c r="C4" s="22" t="s">
        <v>169</v>
      </c>
      <c r="D4" s="22" t="s">
        <v>135</v>
      </c>
      <c r="E4" s="122" t="s">
        <v>136</v>
      </c>
      <c r="F4" s="122" t="s">
        <v>99</v>
      </c>
      <c r="G4" s="22" t="s">
        <v>137</v>
      </c>
      <c r="H4" s="23" t="s">
        <v>100</v>
      </c>
    </row>
    <row r="5" spans="1:8" ht="15" thickBot="1">
      <c r="A5" s="22">
        <v>1</v>
      </c>
      <c r="B5" s="22">
        <v>2</v>
      </c>
      <c r="C5" s="22">
        <v>3</v>
      </c>
      <c r="D5" s="22">
        <v>4</v>
      </c>
      <c r="E5" s="122">
        <v>5</v>
      </c>
      <c r="F5" s="122">
        <v>6</v>
      </c>
      <c r="G5" s="22">
        <v>7</v>
      </c>
      <c r="H5" s="23" t="s">
        <v>138</v>
      </c>
    </row>
    <row r="6" spans="1:8" ht="15" thickBot="1">
      <c r="A6" s="24" t="s">
        <v>311</v>
      </c>
      <c r="B6" s="39" t="s">
        <v>110</v>
      </c>
      <c r="C6" s="24"/>
      <c r="D6" s="148"/>
      <c r="E6" s="150">
        <f>E7</f>
        <v>24190</v>
      </c>
      <c r="F6" s="150">
        <f>F7</f>
        <v>24190</v>
      </c>
      <c r="G6" s="148"/>
      <c r="H6" s="149">
        <v>0</v>
      </c>
    </row>
    <row r="7" spans="1:8" ht="29.4" thickBot="1">
      <c r="A7" s="24"/>
      <c r="B7" s="39"/>
      <c r="C7" s="135" t="s">
        <v>1675</v>
      </c>
      <c r="D7" s="153">
        <v>535</v>
      </c>
      <c r="E7" s="150">
        <v>24190</v>
      </c>
      <c r="F7" s="150">
        <v>24190</v>
      </c>
      <c r="G7" s="158">
        <v>45463</v>
      </c>
      <c r="H7" s="152">
        <f>E7-F7</f>
        <v>0</v>
      </c>
    </row>
    <row r="8" spans="1:8" ht="15" thickBot="1">
      <c r="A8" s="24"/>
      <c r="B8" s="39" t="s">
        <v>312</v>
      </c>
      <c r="C8" s="24"/>
      <c r="D8" s="148"/>
      <c r="E8" s="150">
        <f>E6</f>
        <v>24190</v>
      </c>
      <c r="F8" s="150">
        <f t="shared" ref="F8:H8" si="0">F6</f>
        <v>24190</v>
      </c>
      <c r="G8" s="150"/>
      <c r="H8" s="154">
        <f t="shared" si="0"/>
        <v>0</v>
      </c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/>
  <dimension ref="A1:H13"/>
  <sheetViews>
    <sheetView showGridLines="0" zoomScaleNormal="100" workbookViewId="0">
      <selection activeCell="E24" sqref="E24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348" t="s">
        <v>167</v>
      </c>
      <c r="B1" s="348"/>
      <c r="C1" s="348"/>
      <c r="D1" s="348"/>
      <c r="E1" s="348"/>
      <c r="F1" s="348"/>
      <c r="G1" s="348"/>
      <c r="H1" s="348"/>
    </row>
    <row r="2" spans="1:8" ht="8.4" customHeight="1" thickBot="1">
      <c r="A2" s="310"/>
      <c r="B2" s="310"/>
      <c r="C2" s="310"/>
      <c r="D2" s="310"/>
      <c r="E2" s="310"/>
      <c r="F2" s="310"/>
      <c r="G2" s="310"/>
      <c r="H2" s="310"/>
    </row>
    <row r="3" spans="1:8" ht="15" thickBot="1">
      <c r="A3" s="352" t="s">
        <v>357</v>
      </c>
      <c r="B3" s="350"/>
      <c r="C3" s="350"/>
      <c r="D3" s="350"/>
      <c r="E3" s="350"/>
      <c r="F3" s="350"/>
      <c r="G3" s="350"/>
      <c r="H3" s="351"/>
    </row>
    <row r="4" spans="1:8" ht="28.2" thickBot="1">
      <c r="A4" s="18" t="s">
        <v>49</v>
      </c>
      <c r="B4" s="22" t="s">
        <v>133</v>
      </c>
      <c r="C4" s="22" t="s">
        <v>169</v>
      </c>
      <c r="D4" s="22" t="s">
        <v>135</v>
      </c>
      <c r="E4" s="22" t="s">
        <v>136</v>
      </c>
      <c r="F4" s="22" t="s">
        <v>99</v>
      </c>
      <c r="G4" s="22" t="s">
        <v>137</v>
      </c>
      <c r="H4" s="23" t="s">
        <v>100</v>
      </c>
    </row>
    <row r="5" spans="1:8" ht="15" thickBot="1">
      <c r="A5" s="22">
        <v>1</v>
      </c>
      <c r="B5" s="18">
        <v>2</v>
      </c>
      <c r="C5" s="22">
        <v>3</v>
      </c>
      <c r="D5" s="22">
        <v>4</v>
      </c>
      <c r="E5" s="22">
        <v>5</v>
      </c>
      <c r="F5" s="22">
        <v>6</v>
      </c>
      <c r="G5" s="22">
        <v>7</v>
      </c>
      <c r="H5" s="23" t="s">
        <v>138</v>
      </c>
    </row>
    <row r="6" spans="1:8" ht="15" thickBot="1">
      <c r="A6" s="24" t="s">
        <v>313</v>
      </c>
      <c r="B6" s="39" t="s">
        <v>314</v>
      </c>
      <c r="C6" s="24"/>
      <c r="D6" s="24"/>
      <c r="E6" s="24"/>
      <c r="F6" s="24"/>
      <c r="G6" s="24"/>
      <c r="H6" s="25"/>
    </row>
    <row r="7" spans="1:8" ht="15" thickBot="1">
      <c r="A7" s="24" t="s">
        <v>315</v>
      </c>
      <c r="B7" s="24" t="s">
        <v>316</v>
      </c>
      <c r="C7" s="24"/>
      <c r="D7" s="24"/>
      <c r="E7" s="24"/>
      <c r="F7" s="24"/>
      <c r="G7" s="24"/>
      <c r="H7" s="25"/>
    </row>
    <row r="8" spans="1:8" ht="15" thickBot="1">
      <c r="A8" s="24" t="s">
        <v>77</v>
      </c>
      <c r="B8" s="24"/>
      <c r="C8" s="24"/>
      <c r="D8" s="24"/>
      <c r="E8" s="24"/>
      <c r="F8" s="24"/>
      <c r="G8" s="24"/>
      <c r="H8" s="25"/>
    </row>
    <row r="9" spans="1:8" ht="15" thickBot="1">
      <c r="A9" s="24" t="s">
        <v>59</v>
      </c>
      <c r="B9" s="24"/>
      <c r="C9" s="24"/>
      <c r="D9" s="24"/>
      <c r="E9" s="24"/>
      <c r="F9" s="24"/>
      <c r="G9" s="24"/>
      <c r="H9" s="25"/>
    </row>
    <row r="10" spans="1:8" ht="15" thickBot="1">
      <c r="A10" s="24" t="s">
        <v>317</v>
      </c>
      <c r="B10" s="39" t="s">
        <v>318</v>
      </c>
      <c r="C10" s="24"/>
      <c r="D10" s="24"/>
      <c r="E10" s="24"/>
      <c r="F10" s="24"/>
      <c r="G10" s="24"/>
      <c r="H10" s="25"/>
    </row>
    <row r="11" spans="1:8" ht="15" thickBot="1">
      <c r="A11" s="24" t="s">
        <v>77</v>
      </c>
      <c r="B11" s="39"/>
      <c r="C11" s="24"/>
      <c r="D11" s="24"/>
      <c r="E11" s="24"/>
      <c r="F11" s="24"/>
      <c r="G11" s="24"/>
      <c r="H11" s="25"/>
    </row>
    <row r="12" spans="1:8" ht="15" thickBot="1">
      <c r="A12" s="24" t="s">
        <v>59</v>
      </c>
      <c r="B12" s="39"/>
      <c r="C12" s="24"/>
      <c r="D12" s="24"/>
      <c r="E12" s="24"/>
      <c r="F12" s="24"/>
      <c r="G12" s="24"/>
      <c r="H12" s="25"/>
    </row>
    <row r="13" spans="1:8" ht="15" thickBot="1">
      <c r="A13" s="24"/>
      <c r="B13" s="39" t="s">
        <v>319</v>
      </c>
      <c r="C13" s="24"/>
      <c r="D13" s="24"/>
      <c r="E13" s="24"/>
      <c r="F13" s="24"/>
      <c r="G13" s="24"/>
      <c r="H13" s="25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6"/>
  <dimension ref="A1:H22"/>
  <sheetViews>
    <sheetView showGridLines="0" zoomScaleNormal="100" workbookViewId="0">
      <selection activeCell="D14" sqref="D14"/>
    </sheetView>
  </sheetViews>
  <sheetFormatPr defaultRowHeight="14.4"/>
  <cols>
    <col min="1" max="1" width="6.88671875" customWidth="1"/>
    <col min="2" max="2" width="40.109375" customWidth="1"/>
    <col min="3" max="3" width="23.6640625" customWidth="1"/>
    <col min="4" max="8" width="19.6640625" customWidth="1"/>
  </cols>
  <sheetData>
    <row r="1" spans="1:8">
      <c r="A1" s="348" t="s">
        <v>167</v>
      </c>
      <c r="B1" s="348"/>
      <c r="C1" s="348"/>
      <c r="D1" s="348"/>
      <c r="E1" s="348"/>
      <c r="F1" s="348"/>
      <c r="G1" s="348"/>
      <c r="H1" s="348"/>
    </row>
    <row r="2" spans="1:8" ht="8.4" customHeight="1" thickBot="1">
      <c r="A2" s="310"/>
      <c r="B2" s="310"/>
      <c r="C2" s="310"/>
      <c r="D2" s="310"/>
      <c r="E2" s="310"/>
      <c r="F2" s="310"/>
      <c r="G2" s="310"/>
      <c r="H2" s="310"/>
    </row>
    <row r="3" spans="1:8" ht="15" thickBot="1">
      <c r="A3" s="349" t="s">
        <v>333</v>
      </c>
      <c r="B3" s="350"/>
      <c r="C3" s="350"/>
      <c r="D3" s="350"/>
      <c r="E3" s="350"/>
      <c r="F3" s="350"/>
      <c r="G3" s="350"/>
      <c r="H3" s="351"/>
    </row>
    <row r="4" spans="1:8" ht="28.2" thickBot="1">
      <c r="A4" s="18" t="s">
        <v>49</v>
      </c>
      <c r="B4" s="22" t="s">
        <v>133</v>
      </c>
      <c r="C4" s="22" t="s">
        <v>169</v>
      </c>
      <c r="D4" s="22" t="s">
        <v>135</v>
      </c>
      <c r="E4" s="22" t="s">
        <v>136</v>
      </c>
      <c r="F4" s="22" t="s">
        <v>99</v>
      </c>
      <c r="G4" s="22" t="s">
        <v>137</v>
      </c>
      <c r="H4" s="23" t="s">
        <v>100</v>
      </c>
    </row>
    <row r="5" spans="1:8" ht="15" thickBot="1">
      <c r="A5" s="22">
        <v>1</v>
      </c>
      <c r="B5" s="18">
        <v>2</v>
      </c>
      <c r="C5" s="22">
        <v>3</v>
      </c>
      <c r="D5" s="22">
        <v>4</v>
      </c>
      <c r="E5" s="22">
        <v>5</v>
      </c>
      <c r="F5" s="22">
        <v>6</v>
      </c>
      <c r="G5" s="22">
        <v>7</v>
      </c>
      <c r="H5" s="23" t="s">
        <v>138</v>
      </c>
    </row>
    <row r="6" spans="1:8" ht="46.5" customHeight="1" thickBot="1">
      <c r="A6" s="24" t="s">
        <v>334</v>
      </c>
      <c r="B6" s="39" t="s">
        <v>335</v>
      </c>
      <c r="C6" s="24"/>
      <c r="D6" s="24"/>
      <c r="E6" s="24"/>
      <c r="F6" s="24"/>
      <c r="G6" s="24"/>
      <c r="H6" s="25"/>
    </row>
    <row r="7" spans="1:8" ht="15" thickBot="1">
      <c r="A7" s="24" t="s">
        <v>77</v>
      </c>
      <c r="B7" s="39"/>
      <c r="C7" s="24"/>
      <c r="D7" s="24"/>
      <c r="E7" s="24"/>
      <c r="F7" s="24"/>
      <c r="G7" s="24"/>
      <c r="H7" s="25"/>
    </row>
    <row r="8" spans="1:8" ht="15" thickBot="1">
      <c r="A8" s="24" t="s">
        <v>59</v>
      </c>
      <c r="B8" s="39"/>
      <c r="C8" s="24"/>
      <c r="D8" s="24"/>
      <c r="E8" s="24"/>
      <c r="F8" s="24"/>
      <c r="G8" s="24"/>
      <c r="H8" s="25"/>
    </row>
    <row r="9" spans="1:8" ht="42" thickBot="1">
      <c r="A9" s="24" t="s">
        <v>336</v>
      </c>
      <c r="B9" s="39" t="s">
        <v>337</v>
      </c>
      <c r="C9" s="24"/>
      <c r="D9" s="24"/>
      <c r="E9" s="24"/>
      <c r="F9" s="24"/>
      <c r="G9" s="24"/>
      <c r="H9" s="25"/>
    </row>
    <row r="10" spans="1:8" ht="15" thickBot="1">
      <c r="A10" s="24" t="s">
        <v>77</v>
      </c>
      <c r="B10" s="39"/>
      <c r="C10" s="24"/>
      <c r="D10" s="24"/>
      <c r="E10" s="24"/>
      <c r="F10" s="24"/>
      <c r="G10" s="24"/>
      <c r="H10" s="25"/>
    </row>
    <row r="11" spans="1:8" ht="15" thickBot="1">
      <c r="A11" s="24" t="s">
        <v>59</v>
      </c>
      <c r="B11" s="39"/>
      <c r="C11" s="24"/>
      <c r="D11" s="24"/>
      <c r="E11" s="24"/>
      <c r="F11" s="24"/>
      <c r="G11" s="24"/>
      <c r="H11" s="25"/>
    </row>
    <row r="12" spans="1:8" ht="42" thickBot="1">
      <c r="A12" s="40" t="s">
        <v>338</v>
      </c>
      <c r="B12" s="58" t="s">
        <v>339</v>
      </c>
      <c r="C12" s="40"/>
      <c r="D12" s="40"/>
      <c r="E12" s="40"/>
      <c r="F12" s="40"/>
      <c r="G12" s="40"/>
      <c r="H12" s="40"/>
    </row>
    <row r="13" spans="1:8" ht="15" thickBot="1">
      <c r="A13" s="71" t="s">
        <v>77</v>
      </c>
      <c r="B13" s="72"/>
      <c r="C13" s="45"/>
      <c r="D13" s="45"/>
      <c r="E13" s="45"/>
      <c r="F13" s="45"/>
      <c r="G13" s="45"/>
      <c r="H13" s="46"/>
    </row>
    <row r="14" spans="1:8" ht="15" thickBot="1">
      <c r="A14" s="24" t="s">
        <v>59</v>
      </c>
      <c r="B14" s="39"/>
      <c r="C14" s="24"/>
      <c r="D14" s="24"/>
      <c r="E14" s="24"/>
      <c r="F14" s="24"/>
      <c r="G14" s="24"/>
      <c r="H14" s="25"/>
    </row>
    <row r="15" spans="1:8" ht="61.5" customHeight="1" thickBot="1">
      <c r="A15" s="24" t="s">
        <v>340</v>
      </c>
      <c r="B15" s="39" t="s">
        <v>341</v>
      </c>
      <c r="C15" s="24"/>
      <c r="D15" s="24"/>
      <c r="E15" s="24"/>
      <c r="F15" s="24"/>
      <c r="G15" s="24"/>
      <c r="H15" s="25"/>
    </row>
    <row r="16" spans="1:8" ht="28.2" thickBot="1">
      <c r="A16" s="24" t="s">
        <v>342</v>
      </c>
      <c r="B16" s="55" t="s">
        <v>330</v>
      </c>
      <c r="C16" s="24"/>
      <c r="D16" s="24"/>
      <c r="E16" s="24"/>
      <c r="F16" s="24"/>
      <c r="G16" s="24"/>
      <c r="H16" s="25"/>
    </row>
    <row r="17" spans="1:8" ht="15" thickBot="1">
      <c r="A17" s="24" t="s">
        <v>77</v>
      </c>
      <c r="B17" s="39"/>
      <c r="C17" s="24"/>
      <c r="D17" s="24"/>
      <c r="E17" s="24"/>
      <c r="F17" s="24"/>
      <c r="G17" s="24"/>
      <c r="H17" s="25"/>
    </row>
    <row r="18" spans="1:8" ht="15" thickBot="1">
      <c r="A18" s="24" t="s">
        <v>59</v>
      </c>
      <c r="B18" s="39"/>
      <c r="C18" s="24"/>
      <c r="D18" s="24"/>
      <c r="E18" s="24"/>
      <c r="F18" s="24"/>
      <c r="G18" s="24"/>
      <c r="H18" s="25"/>
    </row>
    <row r="19" spans="1:8" ht="28.2" thickBot="1">
      <c r="A19" s="24" t="s">
        <v>343</v>
      </c>
      <c r="B19" s="55" t="s">
        <v>330</v>
      </c>
      <c r="C19" s="24"/>
      <c r="D19" s="24"/>
      <c r="E19" s="24"/>
      <c r="F19" s="24"/>
      <c r="G19" s="24"/>
      <c r="H19" s="25"/>
    </row>
    <row r="20" spans="1:8" ht="15" thickBot="1">
      <c r="A20" s="24" t="s">
        <v>77</v>
      </c>
      <c r="B20" s="55"/>
      <c r="C20" s="24"/>
      <c r="D20" s="24"/>
      <c r="E20" s="24"/>
      <c r="F20" s="24"/>
      <c r="G20" s="24"/>
      <c r="H20" s="25"/>
    </row>
    <row r="21" spans="1:8" ht="15" thickBot="1">
      <c r="A21" s="24" t="s">
        <v>59</v>
      </c>
      <c r="B21" s="55"/>
      <c r="C21" s="24"/>
      <c r="D21" s="24"/>
      <c r="E21" s="24"/>
      <c r="F21" s="24"/>
      <c r="G21" s="24"/>
      <c r="H21" s="25"/>
    </row>
    <row r="22" spans="1:8" ht="15" thickBot="1">
      <c r="A22" s="24"/>
      <c r="B22" s="39" t="s">
        <v>344</v>
      </c>
      <c r="C22" s="24"/>
      <c r="D22" s="24"/>
      <c r="E22" s="24"/>
      <c r="F22" s="24"/>
      <c r="G22" s="24"/>
      <c r="H22" s="25"/>
    </row>
  </sheetData>
  <mergeCells count="3">
    <mergeCell ref="A1:H1"/>
    <mergeCell ref="A2:H2"/>
    <mergeCell ref="A3:H3"/>
  </mergeCells>
  <pageMargins left="0.7" right="0.7" top="0.75" bottom="0.75" header="0.3" footer="0.3"/>
  <pageSetup paperSize="9" scale="77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/>
  <dimension ref="A1:H22"/>
  <sheetViews>
    <sheetView showGridLines="0" topLeftCell="A9" zoomScaleNormal="100" workbookViewId="0">
      <selection activeCell="A3" sqref="A3:H3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348" t="s">
        <v>167</v>
      </c>
      <c r="B1" s="348"/>
      <c r="C1" s="348"/>
      <c r="D1" s="348"/>
      <c r="E1" s="348"/>
      <c r="F1" s="348"/>
      <c r="G1" s="348"/>
      <c r="H1" s="348"/>
    </row>
    <row r="2" spans="1:8" ht="8.4" customHeight="1" thickBot="1">
      <c r="A2" s="310"/>
      <c r="B2" s="310"/>
      <c r="C2" s="310"/>
      <c r="D2" s="310"/>
      <c r="E2" s="310"/>
      <c r="F2" s="310"/>
      <c r="G2" s="310"/>
      <c r="H2" s="310"/>
    </row>
    <row r="3" spans="1:8" ht="15" thickBot="1">
      <c r="A3" s="349" t="s">
        <v>320</v>
      </c>
      <c r="B3" s="350"/>
      <c r="C3" s="350"/>
      <c r="D3" s="350"/>
      <c r="E3" s="350"/>
      <c r="F3" s="350"/>
      <c r="G3" s="350"/>
      <c r="H3" s="351"/>
    </row>
    <row r="4" spans="1:8" ht="28.2" thickBot="1">
      <c r="A4" s="52" t="s">
        <v>166</v>
      </c>
      <c r="B4" s="22" t="s">
        <v>133</v>
      </c>
      <c r="C4" s="22" t="s">
        <v>169</v>
      </c>
      <c r="D4" s="22" t="s">
        <v>135</v>
      </c>
      <c r="E4" s="22" t="s">
        <v>136</v>
      </c>
      <c r="F4" s="22" t="s">
        <v>99</v>
      </c>
      <c r="G4" s="22" t="s">
        <v>137</v>
      </c>
      <c r="H4" s="23" t="s">
        <v>100</v>
      </c>
    </row>
    <row r="5" spans="1:8" ht="15" thickBot="1">
      <c r="A5" s="22">
        <v>1</v>
      </c>
      <c r="B5" s="18">
        <v>2</v>
      </c>
      <c r="C5" s="22">
        <v>3</v>
      </c>
      <c r="D5" s="22">
        <v>4</v>
      </c>
      <c r="E5" s="22">
        <v>5</v>
      </c>
      <c r="F5" s="22">
        <v>6</v>
      </c>
      <c r="G5" s="22">
        <v>7</v>
      </c>
      <c r="H5" s="23" t="s">
        <v>138</v>
      </c>
    </row>
    <row r="6" spans="1:8" ht="15" thickBot="1">
      <c r="A6" s="24" t="s">
        <v>321</v>
      </c>
      <c r="B6" s="39" t="s">
        <v>322</v>
      </c>
      <c r="C6" s="24"/>
      <c r="D6" s="24"/>
      <c r="E6" s="24"/>
      <c r="F6" s="24"/>
      <c r="G6" s="24"/>
      <c r="H6" s="25"/>
    </row>
    <row r="7" spans="1:8" ht="15" thickBot="1">
      <c r="A7" s="24" t="s">
        <v>77</v>
      </c>
      <c r="B7" s="39"/>
      <c r="C7" s="24"/>
      <c r="D7" s="24"/>
      <c r="E7" s="24"/>
      <c r="F7" s="24"/>
      <c r="G7" s="24"/>
      <c r="H7" s="25"/>
    </row>
    <row r="8" spans="1:8" ht="15" thickBot="1">
      <c r="A8" s="24" t="s">
        <v>59</v>
      </c>
      <c r="B8" s="39"/>
      <c r="C8" s="24"/>
      <c r="D8" s="24"/>
      <c r="E8" s="24"/>
      <c r="F8" s="24"/>
      <c r="G8" s="24"/>
      <c r="H8" s="25"/>
    </row>
    <row r="9" spans="1:8" ht="15" thickBot="1">
      <c r="A9" s="24" t="s">
        <v>323</v>
      </c>
      <c r="B9" s="39" t="s">
        <v>324</v>
      </c>
      <c r="C9" s="24"/>
      <c r="D9" s="24"/>
      <c r="E9" s="24"/>
      <c r="F9" s="24"/>
      <c r="G9" s="24"/>
      <c r="H9" s="25"/>
    </row>
    <row r="10" spans="1:8" ht="15" thickBot="1">
      <c r="A10" s="24" t="s">
        <v>77</v>
      </c>
      <c r="B10" s="39"/>
      <c r="C10" s="24"/>
      <c r="D10" s="24"/>
      <c r="E10" s="24"/>
      <c r="F10" s="24"/>
      <c r="G10" s="24"/>
      <c r="H10" s="25"/>
    </row>
    <row r="11" spans="1:8" ht="15" thickBot="1">
      <c r="A11" s="24" t="s">
        <v>59</v>
      </c>
      <c r="B11" s="39"/>
      <c r="C11" s="24"/>
      <c r="D11" s="24"/>
      <c r="E11" s="24"/>
      <c r="F11" s="24"/>
      <c r="G11" s="24"/>
      <c r="H11" s="25"/>
    </row>
    <row r="12" spans="1:8" ht="15" thickBot="1">
      <c r="A12" s="24" t="s">
        <v>325</v>
      </c>
      <c r="B12" s="39" t="s">
        <v>326</v>
      </c>
      <c r="C12" s="24"/>
      <c r="D12" s="24"/>
      <c r="E12" s="24"/>
      <c r="F12" s="24"/>
      <c r="G12" s="24"/>
      <c r="H12" s="25"/>
    </row>
    <row r="13" spans="1:8" ht="15" thickBot="1">
      <c r="A13" s="24" t="s">
        <v>77</v>
      </c>
      <c r="B13" s="39"/>
      <c r="C13" s="24"/>
      <c r="D13" s="24"/>
      <c r="E13" s="24"/>
      <c r="F13" s="24"/>
      <c r="G13" s="24"/>
      <c r="H13" s="25"/>
    </row>
    <row r="14" spans="1:8" ht="15" thickBot="1">
      <c r="A14" s="24" t="s">
        <v>59</v>
      </c>
      <c r="B14" s="39"/>
      <c r="C14" s="24"/>
      <c r="D14" s="24"/>
      <c r="E14" s="24"/>
      <c r="F14" s="24"/>
      <c r="G14" s="24"/>
      <c r="H14" s="25"/>
    </row>
    <row r="15" spans="1:8" ht="28.2" thickBot="1">
      <c r="A15" s="24" t="s">
        <v>327</v>
      </c>
      <c r="B15" s="39" t="s">
        <v>328</v>
      </c>
      <c r="C15" s="24"/>
      <c r="D15" s="24"/>
      <c r="E15" s="24"/>
      <c r="F15" s="24"/>
      <c r="G15" s="24"/>
      <c r="H15" s="25"/>
    </row>
    <row r="16" spans="1:8" ht="28.2" thickBot="1">
      <c r="A16" s="24" t="s">
        <v>329</v>
      </c>
      <c r="B16" s="55" t="s">
        <v>330</v>
      </c>
      <c r="C16" s="24"/>
      <c r="D16" s="24"/>
      <c r="E16" s="24"/>
      <c r="F16" s="24"/>
      <c r="G16" s="24"/>
      <c r="H16" s="25"/>
    </row>
    <row r="17" spans="1:8" ht="15" thickBot="1">
      <c r="A17" s="24" t="s">
        <v>77</v>
      </c>
      <c r="B17" s="24"/>
      <c r="C17" s="24"/>
      <c r="D17" s="24"/>
      <c r="E17" s="24"/>
      <c r="F17" s="24"/>
      <c r="G17" s="24"/>
      <c r="H17" s="25"/>
    </row>
    <row r="18" spans="1:8" ht="15" thickBot="1">
      <c r="A18" s="24" t="s">
        <v>59</v>
      </c>
      <c r="B18" s="24"/>
      <c r="C18" s="24"/>
      <c r="D18" s="24"/>
      <c r="E18" s="24"/>
      <c r="F18" s="24"/>
      <c r="G18" s="24"/>
      <c r="H18" s="25"/>
    </row>
    <row r="19" spans="1:8" ht="28.2" thickBot="1">
      <c r="A19" s="24" t="s">
        <v>331</v>
      </c>
      <c r="B19" s="55" t="s">
        <v>330</v>
      </c>
      <c r="C19" s="24"/>
      <c r="D19" s="24"/>
      <c r="E19" s="24"/>
      <c r="F19" s="24"/>
      <c r="G19" s="24"/>
      <c r="H19" s="25"/>
    </row>
    <row r="20" spans="1:8" ht="15" thickBot="1">
      <c r="A20" s="24" t="s">
        <v>77</v>
      </c>
      <c r="B20" s="24"/>
      <c r="C20" s="24"/>
      <c r="D20" s="24"/>
      <c r="E20" s="24"/>
      <c r="F20" s="24"/>
      <c r="G20" s="24"/>
      <c r="H20" s="25"/>
    </row>
    <row r="21" spans="1:8" ht="15" thickBot="1">
      <c r="A21" s="24" t="s">
        <v>59</v>
      </c>
      <c r="B21" s="24"/>
      <c r="C21" s="24"/>
      <c r="D21" s="24"/>
      <c r="E21" s="24"/>
      <c r="F21" s="24"/>
      <c r="G21" s="24"/>
      <c r="H21" s="25"/>
    </row>
    <row r="22" spans="1:8" ht="15" thickBot="1">
      <c r="A22" s="24"/>
      <c r="B22" s="24" t="s">
        <v>332</v>
      </c>
      <c r="C22" s="24"/>
      <c r="D22" s="24"/>
      <c r="E22" s="24"/>
      <c r="F22" s="24"/>
      <c r="G22" s="24"/>
      <c r="H22" s="25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7"/>
  <dimension ref="A1:H24"/>
  <sheetViews>
    <sheetView showGridLines="0" zoomScaleNormal="100" workbookViewId="0">
      <selection activeCell="E7" sqref="E7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348" t="s">
        <v>167</v>
      </c>
      <c r="B1" s="348"/>
      <c r="C1" s="348"/>
      <c r="D1" s="348"/>
      <c r="E1" s="348"/>
      <c r="F1" s="348"/>
      <c r="G1" s="348"/>
      <c r="H1" s="348"/>
    </row>
    <row r="2" spans="1:8" ht="8.4" customHeight="1" thickBot="1">
      <c r="A2" s="310"/>
      <c r="B2" s="310"/>
      <c r="C2" s="310"/>
      <c r="D2" s="310"/>
      <c r="E2" s="310"/>
      <c r="F2" s="310"/>
      <c r="G2" s="310"/>
      <c r="H2" s="310"/>
    </row>
    <row r="3" spans="1:8" ht="15" thickBot="1">
      <c r="A3" s="349" t="s">
        <v>345</v>
      </c>
      <c r="B3" s="350"/>
      <c r="C3" s="350"/>
      <c r="D3" s="350"/>
      <c r="E3" s="350"/>
      <c r="F3" s="350"/>
      <c r="G3" s="350"/>
      <c r="H3" s="351"/>
    </row>
    <row r="4" spans="1:8" ht="28.2" thickBot="1">
      <c r="A4" s="18" t="s">
        <v>49</v>
      </c>
      <c r="B4" s="22" t="s">
        <v>133</v>
      </c>
      <c r="C4" s="22" t="s">
        <v>169</v>
      </c>
      <c r="D4" s="22" t="s">
        <v>135</v>
      </c>
      <c r="E4" s="22" t="s">
        <v>136</v>
      </c>
      <c r="F4" s="22" t="s">
        <v>99</v>
      </c>
      <c r="G4" s="22" t="s">
        <v>137</v>
      </c>
      <c r="H4" s="23" t="s">
        <v>100</v>
      </c>
    </row>
    <row r="5" spans="1:8" ht="15" thickBot="1">
      <c r="A5" s="22">
        <v>1</v>
      </c>
      <c r="B5" s="18">
        <v>2</v>
      </c>
      <c r="C5" s="22">
        <v>3</v>
      </c>
      <c r="D5" s="22">
        <v>4</v>
      </c>
      <c r="E5" s="22">
        <v>5</v>
      </c>
      <c r="F5" s="22">
        <v>6</v>
      </c>
      <c r="G5" s="22">
        <v>7</v>
      </c>
      <c r="H5" s="23" t="s">
        <v>138</v>
      </c>
    </row>
    <row r="6" spans="1:8" ht="28.2" thickBot="1">
      <c r="A6" s="24" t="s">
        <v>346</v>
      </c>
      <c r="B6" s="39" t="s">
        <v>347</v>
      </c>
      <c r="C6" s="24"/>
      <c r="D6" s="24"/>
      <c r="E6" s="24"/>
      <c r="F6" s="24"/>
      <c r="G6" s="24"/>
      <c r="H6" s="25"/>
    </row>
    <row r="7" spans="1:8" ht="15" thickBot="1">
      <c r="A7" s="24" t="s">
        <v>55</v>
      </c>
      <c r="B7" s="39"/>
      <c r="C7" s="24"/>
      <c r="D7" s="24"/>
      <c r="E7" s="24"/>
      <c r="F7" s="24"/>
      <c r="G7" s="24"/>
      <c r="H7" s="25"/>
    </row>
    <row r="8" spans="1:8" ht="15" thickBot="1">
      <c r="A8" s="24" t="s">
        <v>59</v>
      </c>
      <c r="B8" s="39"/>
      <c r="C8" s="24"/>
      <c r="D8" s="24"/>
      <c r="E8" s="24"/>
      <c r="F8" s="24"/>
      <c r="G8" s="24"/>
      <c r="H8" s="33"/>
    </row>
    <row r="9" spans="1:8" ht="28.2" thickBot="1">
      <c r="A9" s="24" t="s">
        <v>348</v>
      </c>
      <c r="B9" s="39" t="s">
        <v>349</v>
      </c>
      <c r="C9" s="24"/>
      <c r="D9" s="24"/>
      <c r="E9" s="126">
        <f>SUM(E10:E16)</f>
        <v>3881803</v>
      </c>
      <c r="F9" s="126">
        <f>SUM(F10:F16)</f>
        <v>3881803</v>
      </c>
      <c r="G9" s="126"/>
      <c r="H9" s="130">
        <f>SUM(H10:H13)</f>
        <v>0</v>
      </c>
    </row>
    <row r="10" spans="1:8" ht="15" thickBot="1">
      <c r="A10" s="24" t="s">
        <v>55</v>
      </c>
      <c r="B10" s="39"/>
      <c r="C10" s="125" t="s">
        <v>1678</v>
      </c>
      <c r="D10" s="125">
        <v>10</v>
      </c>
      <c r="E10" s="126">
        <v>600000</v>
      </c>
      <c r="F10" s="126">
        <v>600000</v>
      </c>
      <c r="G10" s="236">
        <v>45408</v>
      </c>
      <c r="H10" s="93">
        <f>E10-F10</f>
        <v>0</v>
      </c>
    </row>
    <row r="11" spans="1:8" ht="15" thickBot="1">
      <c r="A11" s="24" t="s">
        <v>59</v>
      </c>
      <c r="B11" s="39"/>
      <c r="C11" s="125" t="s">
        <v>1678</v>
      </c>
      <c r="D11" s="125">
        <v>11</v>
      </c>
      <c r="E11" s="126">
        <v>500000</v>
      </c>
      <c r="F11" s="126">
        <v>500000</v>
      </c>
      <c r="G11" s="236">
        <v>45408</v>
      </c>
      <c r="H11" s="93">
        <f t="shared" ref="H11:H16" si="0">E11-F11</f>
        <v>0</v>
      </c>
    </row>
    <row r="12" spans="1:8" ht="15" thickBot="1">
      <c r="A12" s="24"/>
      <c r="B12" s="39"/>
      <c r="C12" s="125" t="s">
        <v>1678</v>
      </c>
      <c r="D12" s="125">
        <v>12</v>
      </c>
      <c r="E12" s="126">
        <v>699993</v>
      </c>
      <c r="F12" s="126">
        <v>699993</v>
      </c>
      <c r="G12" s="236">
        <v>45408</v>
      </c>
      <c r="H12" s="93">
        <f t="shared" si="0"/>
        <v>0</v>
      </c>
    </row>
    <row r="13" spans="1:8" ht="15" thickBot="1">
      <c r="A13" s="24"/>
      <c r="B13" s="39"/>
      <c r="C13" s="138" t="s">
        <v>1679</v>
      </c>
      <c r="D13" s="117">
        <v>3</v>
      </c>
      <c r="E13" s="137">
        <v>1460000</v>
      </c>
      <c r="F13" s="137">
        <v>1460000</v>
      </c>
      <c r="G13" s="237" t="s">
        <v>1680</v>
      </c>
      <c r="H13" s="134">
        <f t="shared" si="0"/>
        <v>0</v>
      </c>
    </row>
    <row r="14" spans="1:8" ht="15" thickBot="1">
      <c r="A14" s="24"/>
      <c r="B14" s="39"/>
      <c r="C14" s="139" t="s">
        <v>1692</v>
      </c>
      <c r="D14" s="102" t="s">
        <v>1693</v>
      </c>
      <c r="E14" s="137">
        <v>385000</v>
      </c>
      <c r="F14" s="137">
        <v>385000</v>
      </c>
      <c r="G14" s="237">
        <v>45454</v>
      </c>
      <c r="H14" s="130">
        <f t="shared" si="0"/>
        <v>0</v>
      </c>
    </row>
    <row r="15" spans="1:8" ht="15" thickBot="1">
      <c r="A15" s="24"/>
      <c r="B15" s="39"/>
      <c r="C15" s="125" t="s">
        <v>1685</v>
      </c>
      <c r="D15" s="102" t="s">
        <v>1686</v>
      </c>
      <c r="E15" s="100">
        <v>165200</v>
      </c>
      <c r="F15" s="100">
        <v>165200</v>
      </c>
      <c r="G15" s="238" t="s">
        <v>1680</v>
      </c>
      <c r="H15" s="130">
        <f t="shared" si="0"/>
        <v>0</v>
      </c>
    </row>
    <row r="16" spans="1:8" ht="29.4" thickBot="1">
      <c r="A16" s="24"/>
      <c r="B16" s="39"/>
      <c r="C16" s="135" t="s">
        <v>1689</v>
      </c>
      <c r="D16" s="102" t="s">
        <v>1690</v>
      </c>
      <c r="E16" s="100">
        <v>71610</v>
      </c>
      <c r="F16" s="100">
        <v>71610</v>
      </c>
      <c r="G16" s="238" t="s">
        <v>1691</v>
      </c>
      <c r="H16" s="130">
        <f t="shared" si="0"/>
        <v>0</v>
      </c>
    </row>
    <row r="17" spans="1:8" ht="42" thickBot="1">
      <c r="A17" s="24" t="s">
        <v>350</v>
      </c>
      <c r="B17" s="39" t="s">
        <v>351</v>
      </c>
      <c r="C17" s="117"/>
      <c r="D17" s="117"/>
      <c r="E17" s="100">
        <f>E18+E21+E19</f>
        <v>500000</v>
      </c>
      <c r="F17" s="100">
        <f>F18+F21+F19</f>
        <v>500000</v>
      </c>
      <c r="G17" s="130"/>
      <c r="H17" s="130">
        <f t="shared" ref="H17" si="1">H18+H21</f>
        <v>0</v>
      </c>
    </row>
    <row r="18" spans="1:8" ht="28.2" thickBot="1">
      <c r="A18" s="24" t="s">
        <v>352</v>
      </c>
      <c r="B18" s="24" t="s">
        <v>353</v>
      </c>
      <c r="C18" s="127" t="s">
        <v>1681</v>
      </c>
      <c r="D18" s="128" t="s">
        <v>1682</v>
      </c>
      <c r="E18" s="129">
        <v>500000</v>
      </c>
      <c r="F18" s="129">
        <v>500000</v>
      </c>
      <c r="G18" s="239" t="s">
        <v>1299</v>
      </c>
      <c r="H18" s="25">
        <v>0</v>
      </c>
    </row>
    <row r="19" spans="1:8" ht="15" thickBot="1">
      <c r="A19" s="24" t="s">
        <v>77</v>
      </c>
      <c r="B19" s="39"/>
      <c r="C19" s="125"/>
      <c r="D19" s="102"/>
      <c r="E19" s="100"/>
      <c r="F19" s="100"/>
      <c r="G19" s="238"/>
      <c r="H19" s="25">
        <v>0</v>
      </c>
    </row>
    <row r="20" spans="1:8" ht="15" thickBot="1">
      <c r="A20" s="24" t="s">
        <v>59</v>
      </c>
      <c r="B20" s="39"/>
      <c r="C20" s="135"/>
      <c r="D20" s="102"/>
      <c r="E20" s="100"/>
      <c r="F20" s="100"/>
      <c r="G20" s="238"/>
      <c r="H20" s="25">
        <v>0</v>
      </c>
    </row>
    <row r="21" spans="1:8" ht="28.2" thickBot="1">
      <c r="A21" s="24" t="s">
        <v>354</v>
      </c>
      <c r="B21" s="24" t="s">
        <v>355</v>
      </c>
      <c r="C21" s="24"/>
      <c r="D21" s="24"/>
      <c r="E21" s="24"/>
      <c r="F21" s="24"/>
      <c r="G21" s="24"/>
      <c r="H21" s="25"/>
    </row>
    <row r="22" spans="1:8" ht="15" thickBot="1">
      <c r="A22" s="24" t="s">
        <v>77</v>
      </c>
      <c r="B22" s="39"/>
      <c r="C22" s="24"/>
      <c r="D22" s="24"/>
      <c r="E22" s="24"/>
      <c r="F22" s="24"/>
      <c r="G22" s="24"/>
      <c r="H22" s="25"/>
    </row>
    <row r="23" spans="1:8" ht="15" thickBot="1">
      <c r="A23" s="24" t="s">
        <v>59</v>
      </c>
      <c r="B23" s="39"/>
      <c r="C23" s="24"/>
      <c r="D23" s="24"/>
      <c r="E23" s="24"/>
      <c r="F23" s="24"/>
      <c r="G23" s="24"/>
      <c r="H23" s="33"/>
    </row>
    <row r="24" spans="1:8" ht="15" thickBot="1">
      <c r="A24" s="24"/>
      <c r="B24" s="39" t="s">
        <v>356</v>
      </c>
      <c r="C24" s="24"/>
      <c r="D24" s="24"/>
      <c r="E24" s="126">
        <f>E17+E9</f>
        <v>4381803</v>
      </c>
      <c r="F24" s="126">
        <f>F17+F9</f>
        <v>4381803</v>
      </c>
      <c r="G24" s="123"/>
      <c r="H24" s="130">
        <f>H17+H9</f>
        <v>0</v>
      </c>
    </row>
  </sheetData>
  <mergeCells count="3">
    <mergeCell ref="A3:H3"/>
    <mergeCell ref="A1:H1"/>
    <mergeCell ref="A2:H2"/>
  </mergeCells>
  <phoneticPr fontId="26" type="noConversion"/>
  <pageMargins left="0.7" right="0.7" top="0.75" bottom="0.75" header="0.3" footer="0.3"/>
  <pageSetup paperSize="9" scale="77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8"/>
  <dimension ref="A1:H13"/>
  <sheetViews>
    <sheetView showGridLines="0" zoomScaleNormal="100" workbookViewId="0">
      <selection activeCell="D17" sqref="D17"/>
    </sheetView>
  </sheetViews>
  <sheetFormatPr defaultRowHeight="14.4"/>
  <cols>
    <col min="1" max="1" width="6.88671875" customWidth="1"/>
    <col min="2" max="2" width="40.33203125" customWidth="1"/>
    <col min="3" max="3" width="19.6640625" customWidth="1"/>
    <col min="4" max="5" width="19.6640625" style="119" customWidth="1"/>
    <col min="6" max="6" width="19.6640625" style="103" customWidth="1"/>
    <col min="7" max="7" width="19.6640625" customWidth="1"/>
  </cols>
  <sheetData>
    <row r="1" spans="1:8">
      <c r="A1" s="348" t="s">
        <v>167</v>
      </c>
      <c r="B1" s="348"/>
      <c r="C1" s="348"/>
      <c r="D1" s="348"/>
      <c r="E1" s="348"/>
      <c r="F1" s="348"/>
      <c r="G1" s="348"/>
      <c r="H1" s="348"/>
    </row>
    <row r="2" spans="1:8" ht="8.4" customHeight="1" thickBot="1">
      <c r="A2" s="310"/>
      <c r="B2" s="310"/>
      <c r="C2" s="310"/>
      <c r="D2" s="310"/>
      <c r="E2" s="310"/>
      <c r="F2" s="310"/>
      <c r="G2" s="310"/>
      <c r="H2" s="310"/>
    </row>
    <row r="3" spans="1:8" ht="15" thickBot="1">
      <c r="A3" s="349" t="s">
        <v>358</v>
      </c>
      <c r="B3" s="350"/>
      <c r="C3" s="350"/>
      <c r="D3" s="350"/>
      <c r="E3" s="350"/>
      <c r="F3" s="350"/>
      <c r="G3" s="351"/>
    </row>
    <row r="4" spans="1:8" ht="52.95" customHeight="1" thickBot="1">
      <c r="A4" s="52" t="s">
        <v>166</v>
      </c>
      <c r="B4" s="22" t="s">
        <v>133</v>
      </c>
      <c r="C4" s="22" t="s">
        <v>135</v>
      </c>
      <c r="D4" s="122" t="s">
        <v>359</v>
      </c>
      <c r="E4" s="122" t="s">
        <v>99</v>
      </c>
      <c r="F4" s="133" t="s">
        <v>137</v>
      </c>
      <c r="G4" s="23" t="s">
        <v>100</v>
      </c>
    </row>
    <row r="5" spans="1:8" ht="15" thickBot="1">
      <c r="A5" s="22">
        <v>1</v>
      </c>
      <c r="B5" s="18">
        <v>2</v>
      </c>
      <c r="C5" s="22">
        <v>3</v>
      </c>
      <c r="D5" s="122">
        <v>4</v>
      </c>
      <c r="E5" s="122">
        <v>5</v>
      </c>
      <c r="F5" s="133">
        <v>6</v>
      </c>
      <c r="G5" s="136" t="s">
        <v>360</v>
      </c>
    </row>
    <row r="6" spans="1:8" ht="28.2" thickBot="1">
      <c r="A6" s="24" t="s">
        <v>361</v>
      </c>
      <c r="B6" s="39" t="s">
        <v>347</v>
      </c>
      <c r="C6" s="24"/>
      <c r="D6" s="150">
        <f>SUM(D7:D12)</f>
        <v>42742</v>
      </c>
      <c r="E6" s="150">
        <f t="shared" ref="E6:G6" si="0">SUM(E7:E12)</f>
        <v>42742</v>
      </c>
      <c r="F6" s="123"/>
      <c r="G6" s="130">
        <f t="shared" si="0"/>
        <v>0</v>
      </c>
    </row>
    <row r="7" spans="1:8" ht="15" thickBot="1">
      <c r="A7" s="24" t="s">
        <v>55</v>
      </c>
      <c r="B7" s="147" t="s">
        <v>1745</v>
      </c>
      <c r="C7" s="148" t="s">
        <v>1746</v>
      </c>
      <c r="D7" s="150">
        <v>3150</v>
      </c>
      <c r="E7" s="150">
        <v>3150</v>
      </c>
      <c r="F7" s="146" t="s">
        <v>1640</v>
      </c>
      <c r="G7" s="151">
        <f>D7-E7</f>
        <v>0</v>
      </c>
    </row>
    <row r="8" spans="1:8" ht="15" thickBot="1">
      <c r="A8" s="24" t="s">
        <v>59</v>
      </c>
      <c r="B8" s="147" t="s">
        <v>1747</v>
      </c>
      <c r="C8" s="148" t="s">
        <v>1746</v>
      </c>
      <c r="D8" s="150">
        <v>3150</v>
      </c>
      <c r="E8" s="150">
        <v>3150</v>
      </c>
      <c r="F8" s="146" t="s">
        <v>1640</v>
      </c>
      <c r="G8" s="151">
        <f t="shared" ref="G8:G12" si="1">D8-E8</f>
        <v>0</v>
      </c>
    </row>
    <row r="9" spans="1:8" ht="28.2" thickBot="1">
      <c r="A9" s="24"/>
      <c r="B9" s="147" t="s">
        <v>1749</v>
      </c>
      <c r="C9" s="148" t="s">
        <v>1748</v>
      </c>
      <c r="D9" s="150">
        <v>33792</v>
      </c>
      <c r="E9" s="150">
        <v>33792</v>
      </c>
      <c r="F9" s="146" t="s">
        <v>1640</v>
      </c>
      <c r="G9" s="151">
        <f t="shared" si="1"/>
        <v>0</v>
      </c>
    </row>
    <row r="10" spans="1:8" ht="28.2" thickBot="1">
      <c r="A10" s="24"/>
      <c r="B10" s="147" t="s">
        <v>1750</v>
      </c>
      <c r="C10" s="148"/>
      <c r="D10" s="150">
        <v>500</v>
      </c>
      <c r="E10" s="150">
        <v>500</v>
      </c>
      <c r="F10" s="146" t="s">
        <v>1031</v>
      </c>
      <c r="G10" s="151">
        <f t="shared" si="1"/>
        <v>0</v>
      </c>
    </row>
    <row r="11" spans="1:8" ht="15" thickBot="1">
      <c r="A11" s="24"/>
      <c r="B11" s="147" t="s">
        <v>1751</v>
      </c>
      <c r="C11" s="148"/>
      <c r="D11" s="150">
        <v>650</v>
      </c>
      <c r="E11" s="150">
        <v>650</v>
      </c>
      <c r="F11" s="146" t="s">
        <v>1031</v>
      </c>
      <c r="G11" s="151">
        <f t="shared" si="1"/>
        <v>0</v>
      </c>
    </row>
    <row r="12" spans="1:8" ht="28.2" thickBot="1">
      <c r="A12" s="24"/>
      <c r="B12" s="147" t="s">
        <v>1752</v>
      </c>
      <c r="C12" s="148"/>
      <c r="D12" s="150">
        <v>1500</v>
      </c>
      <c r="E12" s="150">
        <v>1500</v>
      </c>
      <c r="F12" s="146" t="s">
        <v>1031</v>
      </c>
      <c r="G12" s="152">
        <f t="shared" si="1"/>
        <v>0</v>
      </c>
    </row>
    <row r="13" spans="1:8" ht="15" thickBot="1">
      <c r="A13" s="24"/>
      <c r="B13" s="94" t="s">
        <v>499</v>
      </c>
      <c r="C13" s="24"/>
      <c r="D13" s="150">
        <f>D6</f>
        <v>42742</v>
      </c>
      <c r="E13" s="150">
        <f t="shared" ref="E13:G13" si="2">E6</f>
        <v>42742</v>
      </c>
      <c r="F13" s="123"/>
      <c r="G13" s="130">
        <f t="shared" si="2"/>
        <v>0</v>
      </c>
    </row>
  </sheetData>
  <mergeCells count="3">
    <mergeCell ref="A3:G3"/>
    <mergeCell ref="A1:H1"/>
    <mergeCell ref="A2:H2"/>
  </mergeCells>
  <pageMargins left="0.7" right="0.7" top="0.75" bottom="0.75" header="0.3" footer="0.3"/>
  <pageSetup paperSize="9" scale="90" orientation="landscape" r:id="rId1"/>
  <colBreaks count="1" manualBreakCount="1">
    <brk id="7" max="1048575" man="1"/>
  </col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9"/>
  <dimension ref="A1:H42"/>
  <sheetViews>
    <sheetView showGridLines="0" tabSelected="1" topLeftCell="A25" zoomScaleNormal="100" workbookViewId="0">
      <selection activeCell="F43" sqref="F43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4" width="19.6640625" customWidth="1"/>
    <col min="5" max="6" width="19.6640625" style="119" customWidth="1"/>
    <col min="7" max="7" width="19.6640625" style="118" customWidth="1"/>
    <col min="8" max="8" width="19.6640625" customWidth="1"/>
  </cols>
  <sheetData>
    <row r="1" spans="1:8">
      <c r="A1" s="348" t="s">
        <v>167</v>
      </c>
      <c r="B1" s="348"/>
      <c r="C1" s="348"/>
      <c r="D1" s="348"/>
      <c r="E1" s="348"/>
      <c r="F1" s="348"/>
      <c r="G1" s="348"/>
      <c r="H1" s="348"/>
    </row>
    <row r="2" spans="1:8" ht="8.4" customHeight="1" thickBot="1">
      <c r="A2" s="310"/>
      <c r="B2" s="310"/>
      <c r="C2" s="310"/>
      <c r="D2" s="310"/>
      <c r="E2" s="310"/>
      <c r="F2" s="310"/>
      <c r="G2" s="310"/>
      <c r="H2" s="310"/>
    </row>
    <row r="3" spans="1:8" ht="15" thickBot="1">
      <c r="A3" s="349" t="s">
        <v>362</v>
      </c>
      <c r="B3" s="350"/>
      <c r="C3" s="350"/>
      <c r="D3" s="350"/>
      <c r="E3" s="350"/>
      <c r="F3" s="350"/>
      <c r="G3" s="350"/>
      <c r="H3" s="351"/>
    </row>
    <row r="4" spans="1:8" ht="53.4" customHeight="1" thickBot="1">
      <c r="A4" s="52" t="s">
        <v>166</v>
      </c>
      <c r="B4" s="22" t="s">
        <v>133</v>
      </c>
      <c r="C4" s="22" t="s">
        <v>363</v>
      </c>
      <c r="D4" s="22" t="s">
        <v>135</v>
      </c>
      <c r="E4" s="122" t="s">
        <v>364</v>
      </c>
      <c r="F4" s="122" t="s">
        <v>99</v>
      </c>
      <c r="G4" s="133" t="s">
        <v>137</v>
      </c>
      <c r="H4" s="23" t="s">
        <v>100</v>
      </c>
    </row>
    <row r="5" spans="1:8" ht="15" thickBot="1">
      <c r="A5" s="22">
        <v>1</v>
      </c>
      <c r="B5" s="18">
        <v>2</v>
      </c>
      <c r="C5" s="22">
        <v>3</v>
      </c>
      <c r="D5" s="22">
        <v>4</v>
      </c>
      <c r="E5" s="122">
        <v>5</v>
      </c>
      <c r="F5" s="122">
        <v>6</v>
      </c>
      <c r="G5" s="133">
        <v>7</v>
      </c>
      <c r="H5" s="23" t="s">
        <v>138</v>
      </c>
    </row>
    <row r="6" spans="1:8" ht="15" thickBot="1">
      <c r="A6" s="24" t="s">
        <v>365</v>
      </c>
      <c r="B6" s="39" t="s">
        <v>366</v>
      </c>
      <c r="C6" s="24"/>
      <c r="D6" s="24"/>
      <c r="E6" s="123"/>
      <c r="F6" s="123"/>
      <c r="G6" s="133"/>
      <c r="H6" s="33"/>
    </row>
    <row r="7" spans="1:8" ht="28.2" thickBot="1">
      <c r="A7" s="24" t="s">
        <v>367</v>
      </c>
      <c r="B7" s="39" t="s">
        <v>368</v>
      </c>
      <c r="C7" s="24"/>
      <c r="D7" s="24"/>
      <c r="E7" s="150">
        <f>SUM(E8:E33)</f>
        <v>15740</v>
      </c>
      <c r="F7" s="150">
        <f t="shared" ref="F7:H7" si="0">SUM(F8:F33)</f>
        <v>15740</v>
      </c>
      <c r="G7" s="123"/>
      <c r="H7" s="130">
        <f t="shared" si="0"/>
        <v>0</v>
      </c>
    </row>
    <row r="8" spans="1:8" ht="15" thickBot="1">
      <c r="A8" s="24" t="s">
        <v>55</v>
      </c>
      <c r="B8" s="147" t="s">
        <v>1755</v>
      </c>
      <c r="C8" s="148" t="s">
        <v>1756</v>
      </c>
      <c r="D8" s="148" t="s">
        <v>1757</v>
      </c>
      <c r="E8" s="150">
        <v>40</v>
      </c>
      <c r="F8" s="150">
        <v>40</v>
      </c>
      <c r="G8" s="146" t="s">
        <v>739</v>
      </c>
      <c r="H8" s="151">
        <f>E8-F8</f>
        <v>0</v>
      </c>
    </row>
    <row r="9" spans="1:8" ht="15" thickBot="1">
      <c r="A9" s="24" t="s">
        <v>59</v>
      </c>
      <c r="B9" s="147" t="s">
        <v>1755</v>
      </c>
      <c r="C9" s="148" t="s">
        <v>1756</v>
      </c>
      <c r="D9" s="148" t="s">
        <v>1758</v>
      </c>
      <c r="E9" s="150">
        <v>330</v>
      </c>
      <c r="F9" s="150">
        <v>330</v>
      </c>
      <c r="G9" s="146" t="s">
        <v>1691</v>
      </c>
      <c r="H9" s="151">
        <f t="shared" ref="H9:H33" si="1">E9-F9</f>
        <v>0</v>
      </c>
    </row>
    <row r="10" spans="1:8" ht="15" thickBot="1">
      <c r="A10" s="24"/>
      <c r="B10" s="147" t="s">
        <v>1755</v>
      </c>
      <c r="C10" s="148" t="s">
        <v>1756</v>
      </c>
      <c r="D10" s="148" t="s">
        <v>1759</v>
      </c>
      <c r="E10" s="150">
        <v>150</v>
      </c>
      <c r="F10" s="150">
        <v>150</v>
      </c>
      <c r="G10" s="146" t="s">
        <v>1680</v>
      </c>
      <c r="H10" s="151">
        <f t="shared" si="1"/>
        <v>0</v>
      </c>
    </row>
    <row r="11" spans="1:8" ht="15" thickBot="1">
      <c r="A11" s="24"/>
      <c r="B11" s="147" t="s">
        <v>1755</v>
      </c>
      <c r="C11" s="148" t="s">
        <v>1756</v>
      </c>
      <c r="D11" s="148" t="s">
        <v>1760</v>
      </c>
      <c r="E11" s="150">
        <v>165</v>
      </c>
      <c r="F11" s="150">
        <v>165</v>
      </c>
      <c r="G11" s="146" t="s">
        <v>1031</v>
      </c>
      <c r="H11" s="151">
        <f t="shared" si="1"/>
        <v>0</v>
      </c>
    </row>
    <row r="12" spans="1:8" ht="15" thickBot="1">
      <c r="A12" s="24"/>
      <c r="B12" s="147" t="s">
        <v>1755</v>
      </c>
      <c r="C12" s="148" t="s">
        <v>1756</v>
      </c>
      <c r="D12" s="148" t="s">
        <v>1761</v>
      </c>
      <c r="E12" s="150">
        <v>410</v>
      </c>
      <c r="F12" s="150">
        <v>410</v>
      </c>
      <c r="G12" s="146" t="s">
        <v>1741</v>
      </c>
      <c r="H12" s="151">
        <f t="shared" si="1"/>
        <v>0</v>
      </c>
    </row>
    <row r="13" spans="1:8" ht="15" thickBot="1">
      <c r="A13" s="24"/>
      <c r="B13" s="147" t="s">
        <v>1755</v>
      </c>
      <c r="C13" s="148" t="s">
        <v>1756</v>
      </c>
      <c r="D13" s="148" t="s">
        <v>1762</v>
      </c>
      <c r="E13" s="150">
        <v>495</v>
      </c>
      <c r="F13" s="150">
        <v>495</v>
      </c>
      <c r="G13" s="146" t="s">
        <v>1640</v>
      </c>
      <c r="H13" s="151">
        <f t="shared" si="1"/>
        <v>0</v>
      </c>
    </row>
    <row r="14" spans="1:8" ht="15" thickBot="1">
      <c r="A14" s="24"/>
      <c r="B14" s="147" t="s">
        <v>1755</v>
      </c>
      <c r="C14" s="148" t="s">
        <v>1756</v>
      </c>
      <c r="D14" s="148" t="s">
        <v>1763</v>
      </c>
      <c r="E14" s="150">
        <v>40</v>
      </c>
      <c r="F14" s="150">
        <v>40</v>
      </c>
      <c r="G14" s="146" t="s">
        <v>1754</v>
      </c>
      <c r="H14" s="151">
        <f t="shared" si="1"/>
        <v>0</v>
      </c>
    </row>
    <row r="15" spans="1:8" ht="15" thickBot="1">
      <c r="A15" s="24"/>
      <c r="B15" s="147" t="s">
        <v>1755</v>
      </c>
      <c r="C15" s="148" t="s">
        <v>1756</v>
      </c>
      <c r="D15" s="148" t="s">
        <v>1764</v>
      </c>
      <c r="E15" s="150">
        <v>95</v>
      </c>
      <c r="F15" s="150">
        <v>95</v>
      </c>
      <c r="G15" s="146" t="s">
        <v>1742</v>
      </c>
      <c r="H15" s="151">
        <f t="shared" si="1"/>
        <v>0</v>
      </c>
    </row>
    <row r="16" spans="1:8" ht="15" thickBot="1">
      <c r="A16" s="24"/>
      <c r="B16" s="147" t="s">
        <v>1755</v>
      </c>
      <c r="C16" s="148" t="s">
        <v>1756</v>
      </c>
      <c r="D16" s="148" t="s">
        <v>1765</v>
      </c>
      <c r="E16" s="150">
        <v>40</v>
      </c>
      <c r="F16" s="150">
        <v>40</v>
      </c>
      <c r="G16" s="146" t="s">
        <v>1625</v>
      </c>
      <c r="H16" s="151">
        <f t="shared" si="1"/>
        <v>0</v>
      </c>
    </row>
    <row r="17" spans="1:8" ht="15" thickBot="1">
      <c r="A17" s="24"/>
      <c r="B17" s="147" t="s">
        <v>1755</v>
      </c>
      <c r="C17" s="148" t="s">
        <v>1756</v>
      </c>
      <c r="D17" s="148" t="s">
        <v>1766</v>
      </c>
      <c r="E17" s="150">
        <v>80</v>
      </c>
      <c r="F17" s="150">
        <v>80</v>
      </c>
      <c r="G17" s="146" t="s">
        <v>1299</v>
      </c>
      <c r="H17" s="151">
        <f t="shared" si="1"/>
        <v>0</v>
      </c>
    </row>
    <row r="18" spans="1:8" ht="15" thickBot="1">
      <c r="A18" s="24"/>
      <c r="B18" s="147" t="s">
        <v>1755</v>
      </c>
      <c r="C18" s="148" t="s">
        <v>1756</v>
      </c>
      <c r="D18" s="148" t="s">
        <v>1767</v>
      </c>
      <c r="E18" s="150">
        <v>925</v>
      </c>
      <c r="F18" s="150">
        <v>925</v>
      </c>
      <c r="G18" s="146" t="s">
        <v>1612</v>
      </c>
      <c r="H18" s="151">
        <f t="shared" si="1"/>
        <v>0</v>
      </c>
    </row>
    <row r="19" spans="1:8" ht="15" thickBot="1">
      <c r="A19" s="24"/>
      <c r="B19" s="147" t="s">
        <v>1771</v>
      </c>
      <c r="C19" s="148" t="s">
        <v>1756</v>
      </c>
      <c r="D19" s="148" t="s">
        <v>1768</v>
      </c>
      <c r="E19" s="150">
        <v>110</v>
      </c>
      <c r="F19" s="150">
        <v>110</v>
      </c>
      <c r="G19" s="146" t="s">
        <v>1772</v>
      </c>
      <c r="H19" s="151">
        <f t="shared" si="1"/>
        <v>0</v>
      </c>
    </row>
    <row r="20" spans="1:8" ht="15" thickBot="1">
      <c r="A20" s="24"/>
      <c r="B20" s="147" t="s">
        <v>1773</v>
      </c>
      <c r="C20" s="148" t="s">
        <v>1756</v>
      </c>
      <c r="D20" s="148" t="s">
        <v>1768</v>
      </c>
      <c r="E20" s="150">
        <v>1100</v>
      </c>
      <c r="F20" s="150">
        <v>1100</v>
      </c>
      <c r="G20" s="146" t="s">
        <v>1772</v>
      </c>
      <c r="H20" s="151">
        <f t="shared" si="1"/>
        <v>0</v>
      </c>
    </row>
    <row r="21" spans="1:8" ht="15" thickBot="1">
      <c r="A21" s="24"/>
      <c r="B21" s="147" t="s">
        <v>1755</v>
      </c>
      <c r="C21" s="148" t="s">
        <v>1756</v>
      </c>
      <c r="D21" s="148" t="s">
        <v>1769</v>
      </c>
      <c r="E21" s="150">
        <v>320</v>
      </c>
      <c r="F21" s="150">
        <v>320</v>
      </c>
      <c r="G21" s="146" t="s">
        <v>1677</v>
      </c>
      <c r="H21" s="151">
        <f t="shared" si="1"/>
        <v>0</v>
      </c>
    </row>
    <row r="22" spans="1:8" ht="15" thickBot="1">
      <c r="A22" s="24"/>
      <c r="B22" s="147" t="s">
        <v>1755</v>
      </c>
      <c r="C22" s="148" t="s">
        <v>1756</v>
      </c>
      <c r="D22" s="148" t="s">
        <v>1770</v>
      </c>
      <c r="E22" s="150">
        <v>55</v>
      </c>
      <c r="F22" s="150">
        <v>55</v>
      </c>
      <c r="G22" s="146" t="s">
        <v>734</v>
      </c>
      <c r="H22" s="151">
        <f t="shared" si="1"/>
        <v>0</v>
      </c>
    </row>
    <row r="23" spans="1:8" ht="15" thickBot="1">
      <c r="A23" s="24"/>
      <c r="B23" s="147" t="s">
        <v>1755</v>
      </c>
      <c r="C23" s="148" t="s">
        <v>1756</v>
      </c>
      <c r="D23" s="148" t="s">
        <v>1774</v>
      </c>
      <c r="E23" s="150">
        <v>290</v>
      </c>
      <c r="F23" s="150">
        <v>290</v>
      </c>
      <c r="G23" s="146" t="s">
        <v>1624</v>
      </c>
      <c r="H23" s="151">
        <f t="shared" si="1"/>
        <v>0</v>
      </c>
    </row>
    <row r="24" spans="1:8" ht="15" thickBot="1">
      <c r="A24" s="24"/>
      <c r="B24" s="147" t="s">
        <v>1771</v>
      </c>
      <c r="C24" s="148" t="s">
        <v>1756</v>
      </c>
      <c r="D24" s="148" t="s">
        <v>1775</v>
      </c>
      <c r="E24" s="150">
        <v>40</v>
      </c>
      <c r="F24" s="150">
        <v>40</v>
      </c>
      <c r="G24" s="146" t="s">
        <v>1777</v>
      </c>
      <c r="H24" s="151">
        <f t="shared" si="1"/>
        <v>0</v>
      </c>
    </row>
    <row r="25" spans="1:8" ht="15" thickBot="1">
      <c r="A25" s="24"/>
      <c r="B25" s="147" t="s">
        <v>1773</v>
      </c>
      <c r="C25" s="148" t="s">
        <v>1756</v>
      </c>
      <c r="D25" s="148" t="s">
        <v>1775</v>
      </c>
      <c r="E25" s="150">
        <v>1100</v>
      </c>
      <c r="F25" s="150">
        <v>1100</v>
      </c>
      <c r="G25" s="146" t="s">
        <v>1777</v>
      </c>
      <c r="H25" s="151">
        <f t="shared" si="1"/>
        <v>0</v>
      </c>
    </row>
    <row r="26" spans="1:8" ht="15" thickBot="1">
      <c r="A26" s="24"/>
      <c r="B26" s="147" t="s">
        <v>1755</v>
      </c>
      <c r="C26" s="148" t="s">
        <v>1756</v>
      </c>
      <c r="D26" s="148" t="s">
        <v>1776</v>
      </c>
      <c r="E26" s="150">
        <v>290</v>
      </c>
      <c r="F26" s="150">
        <v>290</v>
      </c>
      <c r="G26" s="159" t="s">
        <v>1613</v>
      </c>
      <c r="H26" s="151">
        <f t="shared" si="1"/>
        <v>0</v>
      </c>
    </row>
    <row r="27" spans="1:8" ht="15" thickBot="1">
      <c r="A27" s="24"/>
      <c r="B27" s="147" t="s">
        <v>1755</v>
      </c>
      <c r="C27" s="148" t="s">
        <v>1756</v>
      </c>
      <c r="D27" s="148" t="s">
        <v>1778</v>
      </c>
      <c r="E27" s="150">
        <v>55</v>
      </c>
      <c r="F27" s="150">
        <v>55</v>
      </c>
      <c r="G27" s="161" t="s">
        <v>1781</v>
      </c>
      <c r="H27" s="162">
        <f t="shared" si="1"/>
        <v>0</v>
      </c>
    </row>
    <row r="28" spans="1:8" ht="15" thickBot="1">
      <c r="A28" s="24"/>
      <c r="B28" s="147" t="s">
        <v>1755</v>
      </c>
      <c r="C28" s="148" t="s">
        <v>1756</v>
      </c>
      <c r="D28" s="148" t="s">
        <v>1779</v>
      </c>
      <c r="E28" s="150">
        <v>60</v>
      </c>
      <c r="F28" s="150">
        <v>60</v>
      </c>
      <c r="G28" s="161" t="s">
        <v>1676</v>
      </c>
      <c r="H28" s="162">
        <f t="shared" si="1"/>
        <v>0</v>
      </c>
    </row>
    <row r="29" spans="1:8" ht="15" thickBot="1">
      <c r="A29" s="24"/>
      <c r="B29" s="147" t="s">
        <v>1755</v>
      </c>
      <c r="C29" s="148" t="s">
        <v>1756</v>
      </c>
      <c r="D29" s="148" t="s">
        <v>1780</v>
      </c>
      <c r="E29" s="150">
        <v>290</v>
      </c>
      <c r="F29" s="150">
        <v>290</v>
      </c>
      <c r="G29" s="161" t="s">
        <v>1634</v>
      </c>
      <c r="H29" s="162">
        <f t="shared" si="1"/>
        <v>0</v>
      </c>
    </row>
    <row r="30" spans="1:8" ht="15" thickBot="1">
      <c r="A30" s="24"/>
      <c r="B30" s="147" t="s">
        <v>1755</v>
      </c>
      <c r="C30" s="148" t="s">
        <v>1756</v>
      </c>
      <c r="D30" s="148" t="s">
        <v>1782</v>
      </c>
      <c r="E30" s="150">
        <v>3960</v>
      </c>
      <c r="F30" s="150">
        <v>3960</v>
      </c>
      <c r="G30" s="161" t="s">
        <v>1784</v>
      </c>
      <c r="H30" s="151">
        <f t="shared" si="1"/>
        <v>0</v>
      </c>
    </row>
    <row r="31" spans="1:8" ht="15" thickBot="1">
      <c r="A31" s="24"/>
      <c r="B31" s="147" t="s">
        <v>1755</v>
      </c>
      <c r="C31" s="148" t="s">
        <v>1756</v>
      </c>
      <c r="D31" s="148" t="s">
        <v>1783</v>
      </c>
      <c r="E31" s="150">
        <v>3085</v>
      </c>
      <c r="F31" s="150">
        <v>3085</v>
      </c>
      <c r="G31" s="161" t="s">
        <v>1635</v>
      </c>
      <c r="H31" s="151">
        <f t="shared" si="1"/>
        <v>0</v>
      </c>
    </row>
    <row r="32" spans="1:8" ht="15" thickBot="1">
      <c r="A32" s="24"/>
      <c r="B32" s="147" t="s">
        <v>1755</v>
      </c>
      <c r="C32" s="148" t="s">
        <v>1756</v>
      </c>
      <c r="D32" s="148" t="s">
        <v>1785</v>
      </c>
      <c r="E32" s="150">
        <v>2120</v>
      </c>
      <c r="F32" s="150">
        <v>2120</v>
      </c>
      <c r="G32" s="161" t="s">
        <v>735</v>
      </c>
      <c r="H32" s="151">
        <f t="shared" si="1"/>
        <v>0</v>
      </c>
    </row>
    <row r="33" spans="1:8" ht="15" thickBot="1">
      <c r="A33" s="24"/>
      <c r="B33" s="147" t="s">
        <v>1755</v>
      </c>
      <c r="C33" s="148" t="s">
        <v>1756</v>
      </c>
      <c r="D33" s="148" t="s">
        <v>1786</v>
      </c>
      <c r="E33" s="150">
        <v>95</v>
      </c>
      <c r="F33" s="150">
        <v>95</v>
      </c>
      <c r="G33" s="161" t="s">
        <v>736</v>
      </c>
      <c r="H33" s="152">
        <f t="shared" si="1"/>
        <v>0</v>
      </c>
    </row>
    <row r="34" spans="1:8" ht="15" thickBot="1">
      <c r="A34" s="24"/>
      <c r="B34" s="39" t="s">
        <v>369</v>
      </c>
      <c r="C34" s="24"/>
      <c r="D34" s="24"/>
      <c r="E34" s="150">
        <f>E7+E6</f>
        <v>15740</v>
      </c>
      <c r="F34" s="150">
        <f t="shared" ref="F34:H34" si="2">F7+F6</f>
        <v>15740</v>
      </c>
      <c r="G34" s="150"/>
      <c r="H34" s="154">
        <f t="shared" si="2"/>
        <v>0</v>
      </c>
    </row>
    <row r="35" spans="1:8">
      <c r="G35" s="160"/>
    </row>
    <row r="42" spans="1:8">
      <c r="F42" s="119">
        <f>76408-410</f>
        <v>75998</v>
      </c>
    </row>
  </sheetData>
  <mergeCells count="3">
    <mergeCell ref="A3:H3"/>
    <mergeCell ref="A1:H1"/>
    <mergeCell ref="A2:H2"/>
  </mergeCells>
  <phoneticPr fontId="26" type="noConversion"/>
  <pageMargins left="0.7" right="0.7" top="0.75" bottom="0.75" header="0.3" footer="0.3"/>
  <pageSetup paperSize="9"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R127"/>
  <sheetViews>
    <sheetView showGridLines="0" topLeftCell="A93" zoomScale="90" zoomScaleNormal="90" workbookViewId="0">
      <selection activeCell="A6" sqref="A6:P122"/>
    </sheetView>
  </sheetViews>
  <sheetFormatPr defaultRowHeight="14.4"/>
  <cols>
    <col min="1" max="1" width="4.88671875" customWidth="1"/>
    <col min="2" max="4" width="15.6640625" customWidth="1"/>
    <col min="5" max="7" width="9.6640625" customWidth="1"/>
    <col min="8" max="8" width="10.88671875" customWidth="1"/>
    <col min="9" max="9" width="9.6640625" customWidth="1"/>
    <col min="10" max="10" width="11.6640625" style="103" customWidth="1"/>
    <col min="11" max="11" width="9.6640625" customWidth="1"/>
    <col min="12" max="12" width="10.88671875" customWidth="1"/>
    <col min="13" max="14" width="9.6640625" customWidth="1"/>
    <col min="15" max="15" width="11.109375" customWidth="1"/>
    <col min="16" max="16" width="35.33203125" bestFit="1" customWidth="1"/>
    <col min="17" max="17" width="2.44140625" customWidth="1"/>
  </cols>
  <sheetData>
    <row r="1" spans="1:18">
      <c r="A1" s="288" t="s">
        <v>32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</row>
    <row r="2" spans="1:18" ht="8.4" customHeight="1" thickBot="1">
      <c r="A2" s="258"/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</row>
    <row r="3" spans="1:18" ht="59.4" customHeight="1" thickBot="1">
      <c r="A3" s="256" t="s">
        <v>37</v>
      </c>
      <c r="B3" s="256" t="s">
        <v>23</v>
      </c>
      <c r="C3" s="259" t="s">
        <v>24</v>
      </c>
      <c r="D3" s="256" t="s">
        <v>25</v>
      </c>
      <c r="E3" s="285" t="s">
        <v>1</v>
      </c>
      <c r="F3" s="286"/>
      <c r="G3" s="285" t="s">
        <v>2</v>
      </c>
      <c r="H3" s="287"/>
      <c r="I3" s="287"/>
      <c r="J3" s="286"/>
      <c r="K3" s="285" t="s">
        <v>3</v>
      </c>
      <c r="L3" s="287"/>
      <c r="M3" s="287"/>
      <c r="N3" s="286"/>
      <c r="O3" s="259" t="s">
        <v>4</v>
      </c>
      <c r="P3" s="259" t="s">
        <v>5</v>
      </c>
      <c r="Q3" s="265"/>
      <c r="R3" s="266"/>
    </row>
    <row r="4" spans="1:18" ht="60.6" thickBot="1">
      <c r="A4" s="257"/>
      <c r="B4" s="257"/>
      <c r="C4" s="257"/>
      <c r="D4" s="257"/>
      <c r="E4" s="17" t="s">
        <v>33</v>
      </c>
      <c r="F4" s="13" t="s">
        <v>6</v>
      </c>
      <c r="G4" s="14" t="s">
        <v>7</v>
      </c>
      <c r="H4" s="14" t="s">
        <v>27</v>
      </c>
      <c r="I4" s="15" t="s">
        <v>9</v>
      </c>
      <c r="J4" s="179" t="s">
        <v>10</v>
      </c>
      <c r="K4" s="14" t="s">
        <v>7</v>
      </c>
      <c r="L4" s="14" t="s">
        <v>27</v>
      </c>
      <c r="M4" s="180" t="s">
        <v>20</v>
      </c>
      <c r="N4" s="12" t="s">
        <v>10</v>
      </c>
      <c r="O4" s="257"/>
      <c r="P4" s="257"/>
      <c r="Q4" s="265"/>
      <c r="R4" s="266"/>
    </row>
    <row r="5" spans="1:18" ht="48.6" thickBot="1">
      <c r="A5" s="12">
        <v>1</v>
      </c>
      <c r="B5" s="12">
        <v>2</v>
      </c>
      <c r="C5" s="12">
        <v>3</v>
      </c>
      <c r="D5" s="14">
        <v>4</v>
      </c>
      <c r="E5" s="14">
        <v>5</v>
      </c>
      <c r="F5" s="12">
        <v>6</v>
      </c>
      <c r="G5" s="12">
        <v>7</v>
      </c>
      <c r="H5" s="12">
        <v>8</v>
      </c>
      <c r="I5" s="16" t="s">
        <v>11</v>
      </c>
      <c r="J5" s="181">
        <v>10</v>
      </c>
      <c r="K5" s="12">
        <v>11</v>
      </c>
      <c r="L5" s="12">
        <v>12</v>
      </c>
      <c r="M5" s="12" t="s">
        <v>12</v>
      </c>
      <c r="N5" s="12">
        <v>14</v>
      </c>
      <c r="O5" s="12" t="s">
        <v>13</v>
      </c>
      <c r="P5" s="12">
        <v>16</v>
      </c>
      <c r="Q5" s="265"/>
      <c r="R5" s="266"/>
    </row>
    <row r="6" spans="1:18" ht="24.6" thickBot="1">
      <c r="A6" s="6">
        <v>1</v>
      </c>
      <c r="B6" s="6" t="s">
        <v>519</v>
      </c>
      <c r="C6" s="6" t="s">
        <v>1799</v>
      </c>
      <c r="D6" s="6"/>
      <c r="E6" s="6"/>
      <c r="F6" s="6"/>
      <c r="G6" s="100">
        <v>2000</v>
      </c>
      <c r="H6" s="100">
        <v>2000</v>
      </c>
      <c r="I6" s="100">
        <v>2000</v>
      </c>
      <c r="J6" s="182" t="s">
        <v>1691</v>
      </c>
      <c r="K6" s="6"/>
      <c r="L6" s="6"/>
      <c r="M6" s="6"/>
      <c r="N6" s="6"/>
      <c r="O6" s="100">
        <f>E6+I6+M6</f>
        <v>2000</v>
      </c>
      <c r="P6" s="6" t="s">
        <v>1800</v>
      </c>
      <c r="Q6" s="265"/>
      <c r="R6" s="266"/>
    </row>
    <row r="7" spans="1:18" ht="24.6" thickBot="1">
      <c r="A7" s="6">
        <v>2</v>
      </c>
      <c r="B7" s="6" t="s">
        <v>519</v>
      </c>
      <c r="C7" s="6" t="s">
        <v>1799</v>
      </c>
      <c r="D7" s="10"/>
      <c r="E7" s="6"/>
      <c r="F7" s="6"/>
      <c r="G7" s="100">
        <v>10000</v>
      </c>
      <c r="H7" s="100">
        <v>10000</v>
      </c>
      <c r="I7" s="100">
        <v>10000</v>
      </c>
      <c r="J7" s="182" t="s">
        <v>1691</v>
      </c>
      <c r="K7" s="6"/>
      <c r="L7" s="6"/>
      <c r="M7" s="6"/>
      <c r="N7" s="6"/>
      <c r="O7" s="100">
        <v>10000</v>
      </c>
      <c r="P7" s="6" t="s">
        <v>1800</v>
      </c>
      <c r="Q7" s="265"/>
      <c r="R7" s="266"/>
    </row>
    <row r="8" spans="1:18" ht="24.6" thickBot="1">
      <c r="A8" s="6">
        <v>3</v>
      </c>
      <c r="B8" s="6" t="s">
        <v>519</v>
      </c>
      <c r="C8" s="6" t="s">
        <v>1799</v>
      </c>
      <c r="D8" s="183"/>
      <c r="E8" s="184"/>
      <c r="F8" s="6"/>
      <c r="G8" s="100">
        <v>2500</v>
      </c>
      <c r="H8" s="100">
        <v>2500</v>
      </c>
      <c r="I8" s="100">
        <v>2500</v>
      </c>
      <c r="J8" s="182" t="s">
        <v>1691</v>
      </c>
      <c r="K8" s="6"/>
      <c r="L8" s="6"/>
      <c r="M8" s="6"/>
      <c r="N8" s="6"/>
      <c r="O8" s="100">
        <v>2500</v>
      </c>
      <c r="P8" s="6" t="s">
        <v>1801</v>
      </c>
      <c r="Q8" s="3"/>
      <c r="R8" s="2"/>
    </row>
    <row r="9" spans="1:18" ht="24.6" thickBot="1">
      <c r="A9" s="6">
        <v>4</v>
      </c>
      <c r="B9" s="6" t="s">
        <v>519</v>
      </c>
      <c r="C9" s="6" t="s">
        <v>1799</v>
      </c>
      <c r="D9" s="183"/>
      <c r="E9" s="184"/>
      <c r="F9" s="6"/>
      <c r="G9" s="100">
        <f>1850/2</f>
        <v>925</v>
      </c>
      <c r="H9" s="100">
        <f>1850/2</f>
        <v>925</v>
      </c>
      <c r="I9" s="100">
        <f>1850/2</f>
        <v>925</v>
      </c>
      <c r="J9" s="182" t="s">
        <v>1691</v>
      </c>
      <c r="K9" s="10"/>
      <c r="L9" s="10"/>
      <c r="M9" s="10"/>
      <c r="N9" s="10"/>
      <c r="O9" s="100">
        <f>1850/2</f>
        <v>925</v>
      </c>
      <c r="P9" s="6" t="s">
        <v>1802</v>
      </c>
      <c r="Q9" s="265"/>
      <c r="R9" s="266"/>
    </row>
    <row r="10" spans="1:18" ht="24.6" thickBot="1">
      <c r="A10" s="6">
        <v>5</v>
      </c>
      <c r="B10" s="6" t="s">
        <v>519</v>
      </c>
      <c r="C10" s="6" t="s">
        <v>1799</v>
      </c>
      <c r="D10" s="183"/>
      <c r="E10" s="184"/>
      <c r="F10" s="6"/>
      <c r="G10" s="100">
        <v>925</v>
      </c>
      <c r="H10" s="100">
        <v>925</v>
      </c>
      <c r="I10" s="100">
        <v>925</v>
      </c>
      <c r="J10" s="182" t="s">
        <v>1691</v>
      </c>
      <c r="K10" s="183"/>
      <c r="L10" s="183"/>
      <c r="M10" s="183"/>
      <c r="N10" s="185"/>
      <c r="O10" s="100">
        <v>925</v>
      </c>
      <c r="P10" s="6" t="s">
        <v>1802</v>
      </c>
      <c r="Q10" s="3"/>
      <c r="R10" s="2"/>
    </row>
    <row r="11" spans="1:18" ht="24.6" thickBot="1">
      <c r="A11" s="6">
        <v>6</v>
      </c>
      <c r="B11" s="6" t="s">
        <v>519</v>
      </c>
      <c r="C11" s="6" t="s">
        <v>1799</v>
      </c>
      <c r="D11" s="183"/>
      <c r="E11" s="184"/>
      <c r="F11" s="6"/>
      <c r="G11" s="100">
        <v>925</v>
      </c>
      <c r="H11" s="100">
        <v>925</v>
      </c>
      <c r="I11" s="100">
        <v>925</v>
      </c>
      <c r="J11" s="182" t="s">
        <v>1691</v>
      </c>
      <c r="K11" s="183"/>
      <c r="L11" s="183"/>
      <c r="M11" s="183"/>
      <c r="N11" s="185"/>
      <c r="O11" s="100">
        <v>925</v>
      </c>
      <c r="P11" s="6" t="s">
        <v>1802</v>
      </c>
      <c r="Q11" s="3"/>
      <c r="R11" s="2"/>
    </row>
    <row r="12" spans="1:18" ht="24.6" thickBot="1">
      <c r="A12" s="6">
        <v>7</v>
      </c>
      <c r="B12" s="6" t="s">
        <v>519</v>
      </c>
      <c r="C12" s="6" t="s">
        <v>1799</v>
      </c>
      <c r="D12" s="183"/>
      <c r="E12" s="184"/>
      <c r="F12" s="6"/>
      <c r="G12" s="100">
        <f>52050/2</f>
        <v>26025</v>
      </c>
      <c r="H12" s="100">
        <f>52050/2</f>
        <v>26025</v>
      </c>
      <c r="I12" s="100">
        <f>52050/2</f>
        <v>26025</v>
      </c>
      <c r="J12" s="182" t="s">
        <v>1691</v>
      </c>
      <c r="K12" s="183"/>
      <c r="L12" s="183"/>
      <c r="M12" s="183"/>
      <c r="N12" s="185"/>
      <c r="O12" s="100">
        <f>52050/2</f>
        <v>26025</v>
      </c>
      <c r="P12" s="6" t="s">
        <v>1803</v>
      </c>
      <c r="Q12" s="3"/>
      <c r="R12" s="2"/>
    </row>
    <row r="13" spans="1:18" ht="24.6" thickBot="1">
      <c r="A13" s="6">
        <v>8</v>
      </c>
      <c r="B13" s="6" t="s">
        <v>519</v>
      </c>
      <c r="C13" s="6" t="s">
        <v>1799</v>
      </c>
      <c r="D13" s="183"/>
      <c r="E13" s="184"/>
      <c r="F13" s="6"/>
      <c r="G13" s="100">
        <f>15500/2</f>
        <v>7750</v>
      </c>
      <c r="H13" s="100">
        <f>15500/2</f>
        <v>7750</v>
      </c>
      <c r="I13" s="100">
        <f>15500/2</f>
        <v>7750</v>
      </c>
      <c r="J13" s="182" t="s">
        <v>1691</v>
      </c>
      <c r="K13" s="183"/>
      <c r="L13" s="183"/>
      <c r="M13" s="183"/>
      <c r="N13" s="185"/>
      <c r="O13" s="100">
        <f>15500/2</f>
        <v>7750</v>
      </c>
      <c r="P13" s="6" t="s">
        <v>1804</v>
      </c>
      <c r="Q13" s="3"/>
      <c r="R13" s="2"/>
    </row>
    <row r="14" spans="1:18" ht="24.6" thickBot="1">
      <c r="A14" s="6">
        <v>9</v>
      </c>
      <c r="B14" s="6" t="s">
        <v>519</v>
      </c>
      <c r="C14" s="6" t="s">
        <v>1799</v>
      </c>
      <c r="D14" s="183"/>
      <c r="E14" s="184"/>
      <c r="F14" s="6"/>
      <c r="G14" s="100">
        <f>21600/2</f>
        <v>10800</v>
      </c>
      <c r="H14" s="100">
        <f>21600/2</f>
        <v>10800</v>
      </c>
      <c r="I14" s="100">
        <f>21600/2</f>
        <v>10800</v>
      </c>
      <c r="J14" s="182" t="s">
        <v>1691</v>
      </c>
      <c r="K14" s="183"/>
      <c r="L14" s="183"/>
      <c r="M14" s="183"/>
      <c r="N14" s="185"/>
      <c r="O14" s="100">
        <f>21600/2</f>
        <v>10800</v>
      </c>
      <c r="P14" s="6" t="s">
        <v>1805</v>
      </c>
      <c r="Q14" s="3"/>
      <c r="R14" s="2"/>
    </row>
    <row r="15" spans="1:18" ht="24.6" thickBot="1">
      <c r="A15" s="6">
        <v>10</v>
      </c>
      <c r="B15" s="6" t="s">
        <v>519</v>
      </c>
      <c r="C15" s="6" t="s">
        <v>1799</v>
      </c>
      <c r="D15" s="183"/>
      <c r="E15" s="184"/>
      <c r="F15" s="6"/>
      <c r="G15" s="100">
        <f>24600/2</f>
        <v>12300</v>
      </c>
      <c r="H15" s="100">
        <f>24600/2</f>
        <v>12300</v>
      </c>
      <c r="I15" s="100">
        <f>24600/2</f>
        <v>12300</v>
      </c>
      <c r="J15" s="182" t="s">
        <v>1691</v>
      </c>
      <c r="K15" s="183"/>
      <c r="L15" s="183"/>
      <c r="M15" s="183"/>
      <c r="N15" s="185"/>
      <c r="O15" s="100">
        <f>24600/2</f>
        <v>12300</v>
      </c>
      <c r="P15" s="6" t="s">
        <v>1805</v>
      </c>
      <c r="Q15" s="3"/>
      <c r="R15" s="2"/>
    </row>
    <row r="16" spans="1:18" ht="24.6" thickBot="1">
      <c r="A16" s="6">
        <v>11</v>
      </c>
      <c r="B16" s="6" t="s">
        <v>519</v>
      </c>
      <c r="C16" s="6" t="s">
        <v>1799</v>
      </c>
      <c r="D16" s="183"/>
      <c r="E16" s="184"/>
      <c r="F16" s="6"/>
      <c r="G16" s="100">
        <v>3000</v>
      </c>
      <c r="H16" s="100">
        <v>3000</v>
      </c>
      <c r="I16" s="100">
        <v>3000</v>
      </c>
      <c r="J16" s="182" t="s">
        <v>1691</v>
      </c>
      <c r="K16" s="183"/>
      <c r="L16" s="183"/>
      <c r="M16" s="183"/>
      <c r="N16" s="185"/>
      <c r="O16" s="100">
        <v>3000</v>
      </c>
      <c r="P16" s="6" t="s">
        <v>1806</v>
      </c>
      <c r="Q16" s="3"/>
      <c r="R16" s="2"/>
    </row>
    <row r="17" spans="1:18" ht="24.6" thickBot="1">
      <c r="A17" s="6">
        <v>12</v>
      </c>
      <c r="B17" s="6" t="s">
        <v>519</v>
      </c>
      <c r="C17" s="6" t="s">
        <v>1799</v>
      </c>
      <c r="D17" s="183"/>
      <c r="E17" s="184"/>
      <c r="F17" s="6"/>
      <c r="G17" s="100">
        <v>2500</v>
      </c>
      <c r="H17" s="100">
        <v>2500</v>
      </c>
      <c r="I17" s="100">
        <v>2500</v>
      </c>
      <c r="J17" s="182" t="s">
        <v>1691</v>
      </c>
      <c r="K17" s="183"/>
      <c r="L17" s="183"/>
      <c r="M17" s="183"/>
      <c r="N17" s="185"/>
      <c r="O17" s="100">
        <v>2500</v>
      </c>
      <c r="P17" s="6" t="s">
        <v>1806</v>
      </c>
      <c r="Q17" s="3"/>
      <c r="R17" s="2"/>
    </row>
    <row r="18" spans="1:18" ht="24.6" thickBot="1">
      <c r="A18" s="6">
        <v>13</v>
      </c>
      <c r="B18" s="6" t="s">
        <v>519</v>
      </c>
      <c r="C18" s="6" t="s">
        <v>1799</v>
      </c>
      <c r="D18" s="183"/>
      <c r="E18" s="184"/>
      <c r="F18" s="6"/>
      <c r="G18" s="100">
        <v>6000</v>
      </c>
      <c r="H18" s="100">
        <v>6000</v>
      </c>
      <c r="I18" s="100">
        <v>6000</v>
      </c>
      <c r="J18" s="182" t="s">
        <v>1691</v>
      </c>
      <c r="K18" s="183"/>
      <c r="L18" s="183"/>
      <c r="M18" s="183"/>
      <c r="N18" s="185"/>
      <c r="O18" s="100">
        <v>6000</v>
      </c>
      <c r="P18" s="6" t="s">
        <v>1806</v>
      </c>
      <c r="Q18" s="3"/>
      <c r="R18" s="2"/>
    </row>
    <row r="19" spans="1:18" ht="24.6" thickBot="1">
      <c r="A19" s="6">
        <v>14</v>
      </c>
      <c r="B19" s="6" t="s">
        <v>519</v>
      </c>
      <c r="C19" s="6" t="s">
        <v>1799</v>
      </c>
      <c r="D19" s="183"/>
      <c r="E19" s="184"/>
      <c r="F19" s="6"/>
      <c r="G19" s="100">
        <v>3000</v>
      </c>
      <c r="H19" s="100">
        <v>3000</v>
      </c>
      <c r="I19" s="100">
        <v>3000</v>
      </c>
      <c r="J19" s="182" t="s">
        <v>1691</v>
      </c>
      <c r="K19" s="183"/>
      <c r="L19" s="183"/>
      <c r="M19" s="183"/>
      <c r="N19" s="185"/>
      <c r="O19" s="100">
        <v>3000</v>
      </c>
      <c r="P19" s="6" t="s">
        <v>1806</v>
      </c>
      <c r="Q19" s="99"/>
      <c r="R19" s="2"/>
    </row>
    <row r="20" spans="1:18" ht="24.6" thickBot="1">
      <c r="A20" s="6">
        <v>15</v>
      </c>
      <c r="B20" s="6" t="s">
        <v>519</v>
      </c>
      <c r="C20" s="6" t="s">
        <v>1799</v>
      </c>
      <c r="D20" s="183"/>
      <c r="E20" s="184"/>
      <c r="F20" s="6"/>
      <c r="G20" s="100">
        <f>26450/2</f>
        <v>13225</v>
      </c>
      <c r="H20" s="100">
        <f>26450/2</f>
        <v>13225</v>
      </c>
      <c r="I20" s="100">
        <f>26450/2</f>
        <v>13225</v>
      </c>
      <c r="J20" s="182" t="s">
        <v>1691</v>
      </c>
      <c r="K20" s="183"/>
      <c r="L20" s="183"/>
      <c r="M20" s="183"/>
      <c r="N20" s="185"/>
      <c r="O20" s="100">
        <f>26450/2</f>
        <v>13225</v>
      </c>
      <c r="P20" s="6" t="s">
        <v>1807</v>
      </c>
      <c r="Q20" s="3"/>
      <c r="R20" s="2"/>
    </row>
    <row r="21" spans="1:18" ht="24.6" thickBot="1">
      <c r="A21" s="6">
        <v>16</v>
      </c>
      <c r="B21" s="6" t="s">
        <v>519</v>
      </c>
      <c r="C21" s="6" t="s">
        <v>1799</v>
      </c>
      <c r="D21" s="183"/>
      <c r="E21" s="240"/>
      <c r="F21" s="10"/>
      <c r="G21" s="174">
        <f>21500/2</f>
        <v>10750</v>
      </c>
      <c r="H21" s="174">
        <f>21500/2</f>
        <v>10750</v>
      </c>
      <c r="I21" s="174">
        <f>21500/2</f>
        <v>10750</v>
      </c>
      <c r="J21" s="241" t="s">
        <v>1691</v>
      </c>
      <c r="K21" s="183"/>
      <c r="L21" s="183"/>
      <c r="M21" s="183"/>
      <c r="N21" s="185"/>
      <c r="O21" s="100">
        <f>21500/2</f>
        <v>10750</v>
      </c>
      <c r="P21" s="6" t="s">
        <v>1808</v>
      </c>
      <c r="Q21" s="3"/>
      <c r="R21" s="2"/>
    </row>
    <row r="22" spans="1:18" ht="24.6" thickBot="1">
      <c r="A22" s="6">
        <v>17</v>
      </c>
      <c r="B22" s="6" t="s">
        <v>519</v>
      </c>
      <c r="C22" s="6" t="s">
        <v>1799</v>
      </c>
      <c r="D22" s="183"/>
      <c r="E22" s="183"/>
      <c r="F22" s="183"/>
      <c r="G22" s="100">
        <f>15000/2</f>
        <v>7500</v>
      </c>
      <c r="H22" s="100">
        <f>15000/2</f>
        <v>7500</v>
      </c>
      <c r="I22" s="100">
        <f>15000/2</f>
        <v>7500</v>
      </c>
      <c r="J22" s="182" t="s">
        <v>1691</v>
      </c>
      <c r="K22" s="183"/>
      <c r="L22" s="183"/>
      <c r="M22" s="183"/>
      <c r="N22" s="183"/>
      <c r="O22" s="100">
        <f>15000/2</f>
        <v>7500</v>
      </c>
      <c r="P22" s="184" t="s">
        <v>1809</v>
      </c>
      <c r="Q22" s="3"/>
      <c r="R22" s="2"/>
    </row>
    <row r="23" spans="1:18" ht="24.6" thickBot="1">
      <c r="A23" s="6">
        <v>18</v>
      </c>
      <c r="B23" s="6" t="s">
        <v>519</v>
      </c>
      <c r="C23" s="6" t="s">
        <v>1799</v>
      </c>
      <c r="D23" s="183"/>
      <c r="E23" s="184"/>
      <c r="F23" s="6"/>
      <c r="G23" s="129">
        <v>1500</v>
      </c>
      <c r="H23" s="129">
        <v>1500</v>
      </c>
      <c r="I23" s="129">
        <v>1500</v>
      </c>
      <c r="J23" s="242" t="s">
        <v>1691</v>
      </c>
      <c r="K23" s="183"/>
      <c r="L23" s="183"/>
      <c r="M23" s="183"/>
      <c r="N23" s="185"/>
      <c r="O23" s="100">
        <v>1500</v>
      </c>
      <c r="P23" s="6" t="s">
        <v>1810</v>
      </c>
      <c r="Q23" s="3"/>
      <c r="R23" s="2"/>
    </row>
    <row r="24" spans="1:18" ht="24.6" thickBot="1">
      <c r="A24" s="6">
        <v>19</v>
      </c>
      <c r="B24" s="6" t="s">
        <v>519</v>
      </c>
      <c r="C24" s="6" t="s">
        <v>1799</v>
      </c>
      <c r="D24" s="183"/>
      <c r="E24" s="184"/>
      <c r="F24" s="6"/>
      <c r="G24" s="100">
        <v>1500</v>
      </c>
      <c r="H24" s="100">
        <v>1500</v>
      </c>
      <c r="I24" s="100">
        <v>1500</v>
      </c>
      <c r="J24" s="182" t="s">
        <v>1691</v>
      </c>
      <c r="K24" s="183"/>
      <c r="L24" s="183"/>
      <c r="M24" s="183"/>
      <c r="N24" s="185"/>
      <c r="O24" s="100">
        <v>1500</v>
      </c>
      <c r="P24" s="6" t="s">
        <v>1810</v>
      </c>
      <c r="Q24" s="3"/>
      <c r="R24" s="2"/>
    </row>
    <row r="25" spans="1:18" ht="24.6" thickBot="1">
      <c r="A25" s="6">
        <v>20</v>
      </c>
      <c r="B25" s="6" t="s">
        <v>519</v>
      </c>
      <c r="C25" s="6" t="s">
        <v>1799</v>
      </c>
      <c r="D25" s="183"/>
      <c r="E25" s="184"/>
      <c r="F25" s="6"/>
      <c r="G25" s="100">
        <v>6000</v>
      </c>
      <c r="H25" s="100">
        <v>6000</v>
      </c>
      <c r="I25" s="100">
        <v>6000</v>
      </c>
      <c r="J25" s="182" t="s">
        <v>1691</v>
      </c>
      <c r="K25" s="183"/>
      <c r="L25" s="183"/>
      <c r="M25" s="183"/>
      <c r="N25" s="185"/>
      <c r="O25" s="100">
        <v>6000</v>
      </c>
      <c r="P25" s="6" t="s">
        <v>1803</v>
      </c>
      <c r="Q25" s="3"/>
      <c r="R25" s="2"/>
    </row>
    <row r="26" spans="1:18" ht="24.6" thickBot="1">
      <c r="A26" s="6">
        <v>21</v>
      </c>
      <c r="B26" s="6" t="s">
        <v>519</v>
      </c>
      <c r="C26" s="6" t="s">
        <v>1799</v>
      </c>
      <c r="D26" s="183"/>
      <c r="E26" s="184"/>
      <c r="F26" s="6"/>
      <c r="G26" s="100">
        <f>21500/2</f>
        <v>10750</v>
      </c>
      <c r="H26" s="100">
        <f>21500/2</f>
        <v>10750</v>
      </c>
      <c r="I26" s="100">
        <f>21500/2</f>
        <v>10750</v>
      </c>
      <c r="J26" s="182" t="s">
        <v>1691</v>
      </c>
      <c r="K26" s="183"/>
      <c r="L26" s="183"/>
      <c r="M26" s="183"/>
      <c r="N26" s="185"/>
      <c r="O26" s="100">
        <f>21500/2</f>
        <v>10750</v>
      </c>
      <c r="P26" s="6" t="s">
        <v>1811</v>
      </c>
      <c r="Q26" s="3"/>
      <c r="R26" s="2"/>
    </row>
    <row r="27" spans="1:18" ht="24.6" thickBot="1">
      <c r="A27" s="6">
        <v>22</v>
      </c>
      <c r="B27" s="6" t="s">
        <v>519</v>
      </c>
      <c r="C27" s="6" t="s">
        <v>1799</v>
      </c>
      <c r="D27" s="183"/>
      <c r="E27" s="184"/>
      <c r="F27" s="6"/>
      <c r="G27" s="100">
        <v>4500</v>
      </c>
      <c r="H27" s="100">
        <v>4500</v>
      </c>
      <c r="I27" s="100">
        <v>4500</v>
      </c>
      <c r="J27" s="182" t="s">
        <v>1691</v>
      </c>
      <c r="K27" s="183"/>
      <c r="L27" s="183"/>
      <c r="M27" s="183"/>
      <c r="N27" s="185"/>
      <c r="O27" s="100">
        <v>4500</v>
      </c>
      <c r="P27" s="6" t="s">
        <v>1812</v>
      </c>
      <c r="Q27" s="3"/>
      <c r="R27" s="2"/>
    </row>
    <row r="28" spans="1:18" ht="24.6" thickBot="1">
      <c r="A28" s="6">
        <v>23</v>
      </c>
      <c r="B28" s="6" t="s">
        <v>519</v>
      </c>
      <c r="C28" s="6" t="s">
        <v>1799</v>
      </c>
      <c r="D28" s="183"/>
      <c r="E28" s="184"/>
      <c r="F28" s="6"/>
      <c r="G28" s="100">
        <v>4000</v>
      </c>
      <c r="H28" s="100">
        <v>4000</v>
      </c>
      <c r="I28" s="100">
        <v>4000</v>
      </c>
      <c r="J28" s="182" t="s">
        <v>1691</v>
      </c>
      <c r="K28" s="183"/>
      <c r="L28" s="183"/>
      <c r="M28" s="183"/>
      <c r="N28" s="185"/>
      <c r="O28" s="100">
        <v>4000</v>
      </c>
      <c r="P28" s="6" t="s">
        <v>1804</v>
      </c>
      <c r="Q28" s="3"/>
      <c r="R28" s="2"/>
    </row>
    <row r="29" spans="1:18" ht="24.6" thickBot="1">
      <c r="A29" s="6">
        <v>24</v>
      </c>
      <c r="B29" s="6" t="s">
        <v>519</v>
      </c>
      <c r="C29" s="6" t="s">
        <v>1799</v>
      </c>
      <c r="D29" s="183"/>
      <c r="E29" s="184"/>
      <c r="F29" s="6"/>
      <c r="G29" s="100">
        <v>3000</v>
      </c>
      <c r="H29" s="100">
        <v>3000</v>
      </c>
      <c r="I29" s="100">
        <v>3000</v>
      </c>
      <c r="J29" s="182" t="s">
        <v>1691</v>
      </c>
      <c r="K29" s="183"/>
      <c r="L29" s="183"/>
      <c r="M29" s="183"/>
      <c r="N29" s="185"/>
      <c r="O29" s="100">
        <v>3000</v>
      </c>
      <c r="P29" s="6" t="s">
        <v>1813</v>
      </c>
      <c r="Q29" s="3"/>
      <c r="R29" s="2"/>
    </row>
    <row r="30" spans="1:18" ht="24.6" thickBot="1">
      <c r="A30" s="6">
        <v>25</v>
      </c>
      <c r="B30" s="6" t="s">
        <v>519</v>
      </c>
      <c r="C30" s="6" t="s">
        <v>1799</v>
      </c>
      <c r="D30" s="183"/>
      <c r="E30" s="184"/>
      <c r="F30" s="6"/>
      <c r="G30" s="100">
        <f>25000/2</f>
        <v>12500</v>
      </c>
      <c r="H30" s="100">
        <f>25000/2</f>
        <v>12500</v>
      </c>
      <c r="I30" s="100">
        <f>25000/2</f>
        <v>12500</v>
      </c>
      <c r="J30" s="182" t="s">
        <v>1691</v>
      </c>
      <c r="K30" s="183"/>
      <c r="L30" s="183"/>
      <c r="M30" s="183"/>
      <c r="N30" s="185"/>
      <c r="O30" s="100">
        <f>25000/2</f>
        <v>12500</v>
      </c>
      <c r="P30" s="6" t="s">
        <v>1814</v>
      </c>
      <c r="Q30" s="3"/>
      <c r="R30" s="2"/>
    </row>
    <row r="31" spans="1:18" ht="24.6" thickBot="1">
      <c r="A31" s="6">
        <v>26</v>
      </c>
      <c r="B31" s="6" t="s">
        <v>519</v>
      </c>
      <c r="C31" s="6" t="s">
        <v>1799</v>
      </c>
      <c r="D31" s="183"/>
      <c r="E31" s="184"/>
      <c r="F31" s="6"/>
      <c r="G31" s="100">
        <v>5500</v>
      </c>
      <c r="H31" s="100">
        <v>5500</v>
      </c>
      <c r="I31" s="100">
        <v>5500</v>
      </c>
      <c r="J31" s="182" t="s">
        <v>1691</v>
      </c>
      <c r="K31" s="183"/>
      <c r="L31" s="183"/>
      <c r="M31" s="183"/>
      <c r="N31" s="185"/>
      <c r="O31" s="100">
        <v>5500</v>
      </c>
      <c r="P31" s="6" t="s">
        <v>1814</v>
      </c>
      <c r="Q31" s="3"/>
      <c r="R31" s="2"/>
    </row>
    <row r="32" spans="1:18" ht="24.6" thickBot="1">
      <c r="A32" s="6">
        <v>27</v>
      </c>
      <c r="B32" s="6" t="s">
        <v>519</v>
      </c>
      <c r="C32" s="6" t="s">
        <v>1799</v>
      </c>
      <c r="D32" s="183"/>
      <c r="E32" s="184"/>
      <c r="F32" s="6"/>
      <c r="G32" s="100">
        <v>6000</v>
      </c>
      <c r="H32" s="100">
        <v>6000</v>
      </c>
      <c r="I32" s="100">
        <v>6000</v>
      </c>
      <c r="J32" s="182" t="s">
        <v>1691</v>
      </c>
      <c r="K32" s="183"/>
      <c r="L32" s="183"/>
      <c r="M32" s="183"/>
      <c r="N32" s="185"/>
      <c r="O32" s="100">
        <v>6000</v>
      </c>
      <c r="P32" s="6" t="s">
        <v>1814</v>
      </c>
      <c r="Q32" s="3"/>
      <c r="R32" s="2"/>
    </row>
    <row r="33" spans="1:18" ht="24.6" thickBot="1">
      <c r="A33" s="6">
        <v>28</v>
      </c>
      <c r="B33" s="6" t="s">
        <v>519</v>
      </c>
      <c r="C33" s="6" t="s">
        <v>1799</v>
      </c>
      <c r="D33" s="183"/>
      <c r="E33" s="184"/>
      <c r="F33" s="6"/>
      <c r="G33" s="100">
        <f>25000/2</f>
        <v>12500</v>
      </c>
      <c r="H33" s="100">
        <f>25000/2</f>
        <v>12500</v>
      </c>
      <c r="I33" s="100">
        <f>25000/2</f>
        <v>12500</v>
      </c>
      <c r="J33" s="182" t="s">
        <v>1691</v>
      </c>
      <c r="K33" s="183"/>
      <c r="L33" s="183"/>
      <c r="M33" s="183"/>
      <c r="N33" s="185"/>
      <c r="O33" s="100">
        <f>25000/2</f>
        <v>12500</v>
      </c>
      <c r="P33" s="6" t="s">
        <v>1814</v>
      </c>
      <c r="Q33" s="3"/>
      <c r="R33" s="2"/>
    </row>
    <row r="34" spans="1:18" ht="24.6" thickBot="1">
      <c r="A34" s="6">
        <v>29</v>
      </c>
      <c r="B34" s="6" t="s">
        <v>519</v>
      </c>
      <c r="C34" s="6" t="s">
        <v>1799</v>
      </c>
      <c r="D34" s="183"/>
      <c r="E34" s="184"/>
      <c r="F34" s="6"/>
      <c r="G34" s="100">
        <v>4000</v>
      </c>
      <c r="H34" s="100">
        <v>4000</v>
      </c>
      <c r="I34" s="100">
        <v>4000</v>
      </c>
      <c r="J34" s="182" t="s">
        <v>1691</v>
      </c>
      <c r="K34" s="183"/>
      <c r="L34" s="183"/>
      <c r="M34" s="183"/>
      <c r="N34" s="185"/>
      <c r="O34" s="100">
        <v>4000</v>
      </c>
      <c r="P34" s="6" t="s">
        <v>1803</v>
      </c>
      <c r="Q34" s="3"/>
      <c r="R34" s="2"/>
    </row>
    <row r="35" spans="1:18" ht="24.6" thickBot="1">
      <c r="A35" s="6">
        <v>30</v>
      </c>
      <c r="B35" s="6" t="s">
        <v>519</v>
      </c>
      <c r="C35" s="6" t="s">
        <v>1799</v>
      </c>
      <c r="D35" s="183"/>
      <c r="E35" s="184"/>
      <c r="F35" s="6"/>
      <c r="G35" s="100">
        <v>15000</v>
      </c>
      <c r="H35" s="100">
        <v>15000</v>
      </c>
      <c r="I35" s="100">
        <v>15000</v>
      </c>
      <c r="J35" s="182" t="s">
        <v>1691</v>
      </c>
      <c r="K35" s="183"/>
      <c r="L35" s="183"/>
      <c r="M35" s="183"/>
      <c r="N35" s="185"/>
      <c r="O35" s="100">
        <v>15000</v>
      </c>
      <c r="P35" s="6" t="s">
        <v>1801</v>
      </c>
      <c r="Q35" s="3"/>
      <c r="R35" s="2"/>
    </row>
    <row r="36" spans="1:18" ht="24.6" thickBot="1">
      <c r="A36" s="6">
        <v>31</v>
      </c>
      <c r="B36" s="6" t="s">
        <v>519</v>
      </c>
      <c r="C36" s="6" t="s">
        <v>1799</v>
      </c>
      <c r="D36" s="183"/>
      <c r="E36" s="184"/>
      <c r="F36" s="6"/>
      <c r="G36" s="100">
        <v>6000</v>
      </c>
      <c r="H36" s="100">
        <v>6000</v>
      </c>
      <c r="I36" s="100">
        <v>6000</v>
      </c>
      <c r="J36" s="182" t="s">
        <v>1691</v>
      </c>
      <c r="K36" s="183"/>
      <c r="L36" s="183"/>
      <c r="M36" s="183"/>
      <c r="N36" s="185"/>
      <c r="O36" s="100">
        <v>6000</v>
      </c>
      <c r="P36" s="6" t="s">
        <v>1815</v>
      </c>
      <c r="Q36" s="3"/>
      <c r="R36" s="2"/>
    </row>
    <row r="37" spans="1:18" ht="24.6" thickBot="1">
      <c r="A37" s="6">
        <v>32</v>
      </c>
      <c r="B37" s="6" t="s">
        <v>519</v>
      </c>
      <c r="C37" s="6" t="s">
        <v>1799</v>
      </c>
      <c r="D37" s="183"/>
      <c r="E37" s="184"/>
      <c r="F37" s="6"/>
      <c r="G37" s="100">
        <f>93000/2</f>
        <v>46500</v>
      </c>
      <c r="H37" s="100">
        <f>93000/2</f>
        <v>46500</v>
      </c>
      <c r="I37" s="100">
        <f>93000/2</f>
        <v>46500</v>
      </c>
      <c r="J37" s="182" t="s">
        <v>1691</v>
      </c>
      <c r="K37" s="183"/>
      <c r="L37" s="183"/>
      <c r="M37" s="183"/>
      <c r="N37" s="185"/>
      <c r="O37" s="100">
        <f>93000/2</f>
        <v>46500</v>
      </c>
      <c r="P37" s="6" t="s">
        <v>1816</v>
      </c>
      <c r="Q37" s="3"/>
      <c r="R37" s="2"/>
    </row>
    <row r="38" spans="1:18" ht="24.6" thickBot="1">
      <c r="A38" s="6">
        <v>33</v>
      </c>
      <c r="B38" s="6" t="s">
        <v>519</v>
      </c>
      <c r="C38" s="6" t="s">
        <v>1799</v>
      </c>
      <c r="D38" s="183"/>
      <c r="E38" s="184"/>
      <c r="F38" s="6"/>
      <c r="G38" s="100">
        <v>15000</v>
      </c>
      <c r="H38" s="100">
        <v>15000</v>
      </c>
      <c r="I38" s="100">
        <v>15000</v>
      </c>
      <c r="J38" s="182" t="s">
        <v>1691</v>
      </c>
      <c r="K38" s="183"/>
      <c r="L38" s="183"/>
      <c r="M38" s="183"/>
      <c r="N38" s="185"/>
      <c r="O38" s="100">
        <v>15000</v>
      </c>
      <c r="P38" s="6" t="s">
        <v>1817</v>
      </c>
      <c r="Q38" s="3"/>
      <c r="R38" s="2"/>
    </row>
    <row r="39" spans="1:18" ht="24.6" thickBot="1">
      <c r="A39" s="6">
        <v>34</v>
      </c>
      <c r="B39" s="6" t="s">
        <v>519</v>
      </c>
      <c r="C39" s="6" t="s">
        <v>1799</v>
      </c>
      <c r="D39" s="183"/>
      <c r="E39" s="184"/>
      <c r="F39" s="6"/>
      <c r="G39" s="100">
        <f>92250/2</f>
        <v>46125</v>
      </c>
      <c r="H39" s="100">
        <f>92250/2</f>
        <v>46125</v>
      </c>
      <c r="I39" s="100">
        <f>92250/2</f>
        <v>46125</v>
      </c>
      <c r="J39" s="182" t="s">
        <v>1691</v>
      </c>
      <c r="K39" s="183"/>
      <c r="L39" s="183"/>
      <c r="M39" s="183"/>
      <c r="N39" s="185"/>
      <c r="O39" s="100">
        <f>92250/2</f>
        <v>46125</v>
      </c>
      <c r="P39" s="6" t="s">
        <v>1818</v>
      </c>
      <c r="Q39" s="3"/>
      <c r="R39" s="2"/>
    </row>
    <row r="40" spans="1:18" ht="24.6" thickBot="1">
      <c r="A40" s="6">
        <v>35</v>
      </c>
      <c r="B40" s="6" t="s">
        <v>519</v>
      </c>
      <c r="C40" s="6" t="s">
        <v>1799</v>
      </c>
      <c r="D40" s="183"/>
      <c r="E40" s="184"/>
      <c r="F40" s="6"/>
      <c r="G40" s="100">
        <v>4000</v>
      </c>
      <c r="H40" s="100">
        <v>4000</v>
      </c>
      <c r="I40" s="100">
        <v>4000</v>
      </c>
      <c r="J40" s="182" t="s">
        <v>1691</v>
      </c>
      <c r="K40" s="183"/>
      <c r="L40" s="183"/>
      <c r="M40" s="183"/>
      <c r="N40" s="185"/>
      <c r="O40" s="100">
        <v>4000</v>
      </c>
      <c r="P40" s="6" t="s">
        <v>1820</v>
      </c>
      <c r="Q40" s="3"/>
      <c r="R40" s="2"/>
    </row>
    <row r="41" spans="1:18" ht="24.6" thickBot="1">
      <c r="A41" s="6">
        <v>36</v>
      </c>
      <c r="B41" s="6" t="s">
        <v>519</v>
      </c>
      <c r="C41" s="6" t="s">
        <v>1799</v>
      </c>
      <c r="D41" s="183"/>
      <c r="E41" s="184"/>
      <c r="F41" s="6"/>
      <c r="G41" s="100">
        <v>3000</v>
      </c>
      <c r="H41" s="100">
        <v>3000</v>
      </c>
      <c r="I41" s="100">
        <v>3000</v>
      </c>
      <c r="J41" s="182" t="s">
        <v>1691</v>
      </c>
      <c r="K41" s="183"/>
      <c r="L41" s="183"/>
      <c r="M41" s="183"/>
      <c r="N41" s="185"/>
      <c r="O41" s="100">
        <v>3000</v>
      </c>
      <c r="P41" s="6" t="s">
        <v>1823</v>
      </c>
      <c r="Q41" s="3"/>
      <c r="R41" s="2"/>
    </row>
    <row r="42" spans="1:18" ht="24.6" thickBot="1">
      <c r="A42" s="6">
        <v>37</v>
      </c>
      <c r="B42" s="6" t="s">
        <v>519</v>
      </c>
      <c r="C42" s="6" t="s">
        <v>1799</v>
      </c>
      <c r="D42" s="183"/>
      <c r="E42" s="184"/>
      <c r="F42" s="6"/>
      <c r="G42" s="100">
        <v>3000</v>
      </c>
      <c r="H42" s="100">
        <v>3000</v>
      </c>
      <c r="I42" s="100">
        <v>3000</v>
      </c>
      <c r="J42" s="182" t="s">
        <v>1691</v>
      </c>
      <c r="K42" s="183"/>
      <c r="L42" s="183"/>
      <c r="M42" s="183"/>
      <c r="N42" s="185"/>
      <c r="O42" s="100">
        <v>3000</v>
      </c>
      <c r="P42" s="6" t="s">
        <v>1801</v>
      </c>
      <c r="Q42" s="3"/>
      <c r="R42" s="2"/>
    </row>
    <row r="43" spans="1:18" ht="24.6" thickBot="1">
      <c r="A43" s="6">
        <v>38</v>
      </c>
      <c r="B43" s="6" t="s">
        <v>519</v>
      </c>
      <c r="C43" s="6" t="s">
        <v>1799</v>
      </c>
      <c r="D43" s="183"/>
      <c r="E43" s="184"/>
      <c r="F43" s="6"/>
      <c r="G43" s="100">
        <v>19300</v>
      </c>
      <c r="H43" s="100">
        <v>19300</v>
      </c>
      <c r="I43" s="100">
        <v>19300</v>
      </c>
      <c r="J43" s="182" t="s">
        <v>1691</v>
      </c>
      <c r="K43" s="183"/>
      <c r="L43" s="183"/>
      <c r="M43" s="183"/>
      <c r="N43" s="185"/>
      <c r="O43" s="100">
        <v>19300</v>
      </c>
      <c r="P43" s="6" t="s">
        <v>1824</v>
      </c>
      <c r="Q43" s="3"/>
      <c r="R43" s="2"/>
    </row>
    <row r="44" spans="1:18" ht="24.6" thickBot="1">
      <c r="A44" s="6">
        <v>39</v>
      </c>
      <c r="B44" s="6" t="s">
        <v>519</v>
      </c>
      <c r="C44" s="6" t="s">
        <v>1799</v>
      </c>
      <c r="D44" s="183"/>
      <c r="E44" s="184"/>
      <c r="F44" s="6"/>
      <c r="G44" s="100">
        <v>3000</v>
      </c>
      <c r="H44" s="100">
        <v>3000</v>
      </c>
      <c r="I44" s="100">
        <v>3000</v>
      </c>
      <c r="J44" s="182" t="s">
        <v>1691</v>
      </c>
      <c r="K44" s="183"/>
      <c r="L44" s="183"/>
      <c r="M44" s="183"/>
      <c r="N44" s="185"/>
      <c r="O44" s="100">
        <v>3000</v>
      </c>
      <c r="P44" s="6" t="s">
        <v>1821</v>
      </c>
      <c r="Q44" s="3"/>
      <c r="R44" s="2"/>
    </row>
    <row r="45" spans="1:18" ht="24.6" thickBot="1">
      <c r="A45" s="6">
        <v>40</v>
      </c>
      <c r="B45" s="6" t="s">
        <v>519</v>
      </c>
      <c r="C45" s="6" t="s">
        <v>1799</v>
      </c>
      <c r="D45" s="183"/>
      <c r="E45" s="184"/>
      <c r="F45" s="6"/>
      <c r="G45" s="100">
        <v>15000</v>
      </c>
      <c r="H45" s="100">
        <v>15000</v>
      </c>
      <c r="I45" s="100">
        <v>15000</v>
      </c>
      <c r="J45" s="182" t="s">
        <v>1691</v>
      </c>
      <c r="K45" s="183"/>
      <c r="L45" s="183"/>
      <c r="M45" s="183"/>
      <c r="N45" s="185"/>
      <c r="O45" s="100">
        <v>15000</v>
      </c>
      <c r="P45" s="6" t="s">
        <v>1805</v>
      </c>
      <c r="Q45" s="3"/>
      <c r="R45" s="2"/>
    </row>
    <row r="46" spans="1:18" ht="24.6" thickBot="1">
      <c r="A46" s="6">
        <v>41</v>
      </c>
      <c r="B46" s="6" t="s">
        <v>519</v>
      </c>
      <c r="C46" s="6" t="s">
        <v>1799</v>
      </c>
      <c r="D46" s="183"/>
      <c r="E46" s="184"/>
      <c r="F46" s="6"/>
      <c r="G46" s="100">
        <f>25000/2</f>
        <v>12500</v>
      </c>
      <c r="H46" s="100">
        <f>25000/2</f>
        <v>12500</v>
      </c>
      <c r="I46" s="100">
        <f>25000/2</f>
        <v>12500</v>
      </c>
      <c r="J46" s="182" t="s">
        <v>1691</v>
      </c>
      <c r="K46" s="183"/>
      <c r="L46" s="183"/>
      <c r="M46" s="183"/>
      <c r="N46" s="185"/>
      <c r="O46" s="100">
        <f>25000/2</f>
        <v>12500</v>
      </c>
      <c r="P46" s="6" t="s">
        <v>1819</v>
      </c>
      <c r="Q46" s="3"/>
      <c r="R46" s="2"/>
    </row>
    <row r="47" spans="1:18" ht="24.6" thickBot="1">
      <c r="A47" s="6">
        <v>42</v>
      </c>
      <c r="B47" s="6" t="s">
        <v>519</v>
      </c>
      <c r="C47" s="6" t="s">
        <v>1799</v>
      </c>
      <c r="D47" s="183"/>
      <c r="E47" s="184"/>
      <c r="F47" s="6"/>
      <c r="G47" s="100">
        <f>6150/2</f>
        <v>3075</v>
      </c>
      <c r="H47" s="100">
        <f>6150/2</f>
        <v>3075</v>
      </c>
      <c r="I47" s="100">
        <f>6150/2</f>
        <v>3075</v>
      </c>
      <c r="J47" s="182" t="s">
        <v>1691</v>
      </c>
      <c r="K47" s="183"/>
      <c r="L47" s="183"/>
      <c r="M47" s="183"/>
      <c r="N47" s="185"/>
      <c r="O47" s="100">
        <f>6150/2</f>
        <v>3075</v>
      </c>
      <c r="P47" s="6" t="s">
        <v>1822</v>
      </c>
      <c r="Q47" s="3"/>
      <c r="R47" s="2"/>
    </row>
    <row r="48" spans="1:18" ht="24.6" thickBot="1">
      <c r="A48" s="6">
        <v>43</v>
      </c>
      <c r="B48" s="6" t="s">
        <v>519</v>
      </c>
      <c r="C48" s="6" t="s">
        <v>1799</v>
      </c>
      <c r="D48" s="183"/>
      <c r="E48" s="184"/>
      <c r="F48" s="6"/>
      <c r="G48" s="100">
        <v>1500</v>
      </c>
      <c r="H48" s="100">
        <v>1500</v>
      </c>
      <c r="I48" s="100">
        <v>1500</v>
      </c>
      <c r="J48" s="182" t="s">
        <v>1691</v>
      </c>
      <c r="K48" s="183"/>
      <c r="L48" s="183"/>
      <c r="M48" s="183"/>
      <c r="N48" s="185"/>
      <c r="O48" s="100">
        <v>1500</v>
      </c>
      <c r="P48" s="6" t="s">
        <v>1825</v>
      </c>
      <c r="Q48" s="3"/>
      <c r="R48" s="2"/>
    </row>
    <row r="49" spans="1:18" ht="24.6" thickBot="1">
      <c r="A49" s="6">
        <v>44</v>
      </c>
      <c r="B49" s="6" t="s">
        <v>519</v>
      </c>
      <c r="C49" s="6" t="s">
        <v>1799</v>
      </c>
      <c r="D49" s="183"/>
      <c r="E49" s="184"/>
      <c r="F49" s="6"/>
      <c r="G49" s="100">
        <f>11000/2</f>
        <v>5500</v>
      </c>
      <c r="H49" s="100">
        <f>11000/2</f>
        <v>5500</v>
      </c>
      <c r="I49" s="100">
        <f>11000/2</f>
        <v>5500</v>
      </c>
      <c r="J49" s="182" t="s">
        <v>1691</v>
      </c>
      <c r="K49" s="183"/>
      <c r="L49" s="183"/>
      <c r="M49" s="183"/>
      <c r="N49" s="185"/>
      <c r="O49" s="100">
        <f>11000/2</f>
        <v>5500</v>
      </c>
      <c r="P49" s="6" t="s">
        <v>1825</v>
      </c>
      <c r="Q49" s="3"/>
      <c r="R49" s="2"/>
    </row>
    <row r="50" spans="1:18" ht="24.6" thickBot="1">
      <c r="A50" s="6">
        <v>45</v>
      </c>
      <c r="B50" s="6" t="s">
        <v>519</v>
      </c>
      <c r="C50" s="6" t="s">
        <v>1799</v>
      </c>
      <c r="D50" s="183"/>
      <c r="E50" s="184"/>
      <c r="F50" s="6"/>
      <c r="G50" s="100">
        <f>5500/2</f>
        <v>2750</v>
      </c>
      <c r="H50" s="100">
        <f>5500/2</f>
        <v>2750</v>
      </c>
      <c r="I50" s="100">
        <f>5500/2</f>
        <v>2750</v>
      </c>
      <c r="J50" s="182" t="s">
        <v>1691</v>
      </c>
      <c r="K50" s="183"/>
      <c r="L50" s="183"/>
      <c r="M50" s="183"/>
      <c r="N50" s="185"/>
      <c r="O50" s="100">
        <f>5500/2</f>
        <v>2750</v>
      </c>
      <c r="P50" s="6" t="s">
        <v>1818</v>
      </c>
      <c r="Q50" s="3"/>
      <c r="R50" s="2"/>
    </row>
    <row r="51" spans="1:18" ht="24.6" thickBot="1">
      <c r="A51" s="6">
        <v>46</v>
      </c>
      <c r="B51" s="6" t="s">
        <v>519</v>
      </c>
      <c r="C51" s="6" t="s">
        <v>1799</v>
      </c>
      <c r="D51" s="183"/>
      <c r="E51" s="184"/>
      <c r="F51" s="10"/>
      <c r="G51" s="174">
        <v>15000</v>
      </c>
      <c r="H51" s="174">
        <v>15000</v>
      </c>
      <c r="I51" s="174">
        <v>15000</v>
      </c>
      <c r="J51" s="182" t="s">
        <v>1691</v>
      </c>
      <c r="K51" s="183"/>
      <c r="L51" s="183"/>
      <c r="M51" s="183"/>
      <c r="N51" s="185"/>
      <c r="O51" s="174">
        <v>15000</v>
      </c>
      <c r="P51" s="6" t="s">
        <v>1826</v>
      </c>
      <c r="Q51" s="3"/>
      <c r="R51" s="2"/>
    </row>
    <row r="52" spans="1:18" ht="24.6" thickBot="1">
      <c r="A52" s="6">
        <v>47</v>
      </c>
      <c r="B52" s="6" t="s">
        <v>519</v>
      </c>
      <c r="C52" s="6" t="s">
        <v>1799</v>
      </c>
      <c r="D52" s="183"/>
      <c r="E52" s="184"/>
      <c r="F52" s="183"/>
      <c r="G52" s="100">
        <v>9000</v>
      </c>
      <c r="H52" s="100">
        <v>9000</v>
      </c>
      <c r="I52" s="100">
        <v>9000</v>
      </c>
      <c r="J52" s="182" t="s">
        <v>1691</v>
      </c>
      <c r="K52" s="183"/>
      <c r="L52" s="183"/>
      <c r="M52" s="183"/>
      <c r="N52" s="185"/>
      <c r="O52" s="100">
        <v>9000</v>
      </c>
      <c r="P52" s="6" t="s">
        <v>1827</v>
      </c>
      <c r="Q52" s="3"/>
      <c r="R52" s="2"/>
    </row>
    <row r="53" spans="1:18" ht="24.6" thickBot="1">
      <c r="A53" s="6">
        <v>48</v>
      </c>
      <c r="B53" s="6" t="s">
        <v>519</v>
      </c>
      <c r="C53" s="6" t="s">
        <v>1799</v>
      </c>
      <c r="D53" s="183"/>
      <c r="E53" s="184"/>
      <c r="F53" s="183"/>
      <c r="G53" s="100">
        <v>3000</v>
      </c>
      <c r="H53" s="100">
        <v>3000</v>
      </c>
      <c r="I53" s="100">
        <v>3000</v>
      </c>
      <c r="J53" s="182" t="s">
        <v>1691</v>
      </c>
      <c r="K53" s="183"/>
      <c r="L53" s="183"/>
      <c r="M53" s="183"/>
      <c r="N53" s="185"/>
      <c r="O53" s="100">
        <v>3000</v>
      </c>
      <c r="P53" s="6" t="s">
        <v>1828</v>
      </c>
      <c r="Q53" s="3"/>
      <c r="R53" s="2"/>
    </row>
    <row r="54" spans="1:18" ht="24.6" thickBot="1">
      <c r="A54" s="6">
        <v>49</v>
      </c>
      <c r="B54" s="6" t="s">
        <v>519</v>
      </c>
      <c r="C54" s="6" t="s">
        <v>1799</v>
      </c>
      <c r="D54" s="183"/>
      <c r="E54" s="184"/>
      <c r="F54" s="183"/>
      <c r="G54" s="100">
        <v>1500</v>
      </c>
      <c r="H54" s="100">
        <v>1500</v>
      </c>
      <c r="I54" s="100">
        <v>1500</v>
      </c>
      <c r="J54" s="182" t="s">
        <v>1691</v>
      </c>
      <c r="K54" s="183"/>
      <c r="L54" s="183"/>
      <c r="M54" s="183"/>
      <c r="N54" s="185"/>
      <c r="O54" s="100">
        <v>1500</v>
      </c>
      <c r="P54" s="6" t="s">
        <v>1829</v>
      </c>
      <c r="Q54" s="3"/>
      <c r="R54" s="2"/>
    </row>
    <row r="55" spans="1:18" ht="24.6" thickBot="1">
      <c r="A55" s="6">
        <v>50</v>
      </c>
      <c r="B55" s="6" t="s">
        <v>519</v>
      </c>
      <c r="C55" s="6" t="s">
        <v>1799</v>
      </c>
      <c r="D55" s="183"/>
      <c r="E55" s="184"/>
      <c r="F55" s="183"/>
      <c r="G55" s="100">
        <v>9000</v>
      </c>
      <c r="H55" s="100">
        <v>9000</v>
      </c>
      <c r="I55" s="100">
        <v>9000</v>
      </c>
      <c r="J55" s="182" t="s">
        <v>1691</v>
      </c>
      <c r="K55" s="183"/>
      <c r="L55" s="183"/>
      <c r="M55" s="183"/>
      <c r="N55" s="185"/>
      <c r="O55" s="100">
        <v>9000</v>
      </c>
      <c r="P55" s="6" t="s">
        <v>1830</v>
      </c>
      <c r="Q55" s="3"/>
      <c r="R55" s="2"/>
    </row>
    <row r="56" spans="1:18" ht="24.6" thickBot="1">
      <c r="A56" s="6">
        <v>51</v>
      </c>
      <c r="B56" s="6" t="s">
        <v>519</v>
      </c>
      <c r="C56" s="6" t="s">
        <v>1799</v>
      </c>
      <c r="D56" s="183"/>
      <c r="E56" s="184"/>
      <c r="F56" s="183"/>
      <c r="G56" s="100">
        <v>15000</v>
      </c>
      <c r="H56" s="100">
        <v>15000</v>
      </c>
      <c r="I56" s="100">
        <v>15000</v>
      </c>
      <c r="J56" s="182" t="s">
        <v>1691</v>
      </c>
      <c r="K56" s="183"/>
      <c r="L56" s="183"/>
      <c r="M56" s="183"/>
      <c r="N56" s="185"/>
      <c r="O56" s="100">
        <v>15000</v>
      </c>
      <c r="P56" s="6" t="s">
        <v>1831</v>
      </c>
      <c r="Q56" s="3"/>
      <c r="R56" s="2"/>
    </row>
    <row r="57" spans="1:18" ht="24.6" thickBot="1">
      <c r="A57" s="6">
        <v>52</v>
      </c>
      <c r="B57" s="6" t="s">
        <v>519</v>
      </c>
      <c r="C57" s="6" t="s">
        <v>1799</v>
      </c>
      <c r="D57" s="183"/>
      <c r="E57" s="184"/>
      <c r="F57" s="183"/>
      <c r="G57" s="100">
        <v>5000</v>
      </c>
      <c r="H57" s="100">
        <v>5000</v>
      </c>
      <c r="I57" s="100">
        <v>5000</v>
      </c>
      <c r="J57" s="182" t="s">
        <v>1691</v>
      </c>
      <c r="K57" s="183"/>
      <c r="L57" s="183"/>
      <c r="M57" s="183"/>
      <c r="N57" s="185"/>
      <c r="O57" s="100">
        <v>5000</v>
      </c>
      <c r="P57" s="6" t="s">
        <v>1832</v>
      </c>
      <c r="Q57" s="3"/>
      <c r="R57" s="2"/>
    </row>
    <row r="58" spans="1:18" ht="24.6" thickBot="1">
      <c r="A58" s="6">
        <v>53</v>
      </c>
      <c r="B58" s="6" t="s">
        <v>519</v>
      </c>
      <c r="C58" s="6" t="s">
        <v>1799</v>
      </c>
      <c r="D58" s="183"/>
      <c r="E58" s="184"/>
      <c r="F58" s="183"/>
      <c r="G58" s="100">
        <v>1500</v>
      </c>
      <c r="H58" s="100">
        <v>1500</v>
      </c>
      <c r="I58" s="100">
        <v>1500</v>
      </c>
      <c r="J58" s="182" t="s">
        <v>1691</v>
      </c>
      <c r="K58" s="183"/>
      <c r="L58" s="183"/>
      <c r="M58" s="183"/>
      <c r="N58" s="185"/>
      <c r="O58" s="100">
        <v>1500</v>
      </c>
      <c r="P58" s="6" t="s">
        <v>1833</v>
      </c>
      <c r="Q58" s="3"/>
      <c r="R58" s="2"/>
    </row>
    <row r="59" spans="1:18" ht="24.6" thickBot="1">
      <c r="A59" s="6">
        <v>54</v>
      </c>
      <c r="B59" s="6" t="s">
        <v>519</v>
      </c>
      <c r="C59" s="6" t="s">
        <v>1799</v>
      </c>
      <c r="D59" s="183"/>
      <c r="E59" s="184"/>
      <c r="F59" s="183"/>
      <c r="G59" s="100">
        <v>3000</v>
      </c>
      <c r="H59" s="100">
        <v>3000</v>
      </c>
      <c r="I59" s="100">
        <v>3000</v>
      </c>
      <c r="J59" s="182" t="s">
        <v>1691</v>
      </c>
      <c r="K59" s="183"/>
      <c r="L59" s="183"/>
      <c r="M59" s="183"/>
      <c r="N59" s="185"/>
      <c r="O59" s="100">
        <v>3000</v>
      </c>
      <c r="P59" s="6" t="s">
        <v>1834</v>
      </c>
      <c r="Q59" s="3"/>
      <c r="R59" s="2"/>
    </row>
    <row r="60" spans="1:18" ht="24.6" thickBot="1">
      <c r="A60" s="6">
        <v>55</v>
      </c>
      <c r="B60" s="6" t="s">
        <v>519</v>
      </c>
      <c r="C60" s="6" t="s">
        <v>1799</v>
      </c>
      <c r="D60" s="183"/>
      <c r="E60" s="184"/>
      <c r="F60" s="183"/>
      <c r="G60" s="100">
        <v>2500</v>
      </c>
      <c r="H60" s="100">
        <v>2500</v>
      </c>
      <c r="I60" s="100">
        <v>2500</v>
      </c>
      <c r="J60" s="182" t="s">
        <v>1691</v>
      </c>
      <c r="K60" s="183"/>
      <c r="L60" s="183"/>
      <c r="M60" s="183"/>
      <c r="N60" s="185"/>
      <c r="O60" s="100">
        <v>2500</v>
      </c>
      <c r="P60" s="6" t="s">
        <v>1835</v>
      </c>
      <c r="Q60" s="3"/>
      <c r="R60" s="2"/>
    </row>
    <row r="61" spans="1:18" ht="24.6" thickBot="1">
      <c r="A61" s="6">
        <v>56</v>
      </c>
      <c r="B61" s="6" t="s">
        <v>519</v>
      </c>
      <c r="C61" s="6" t="s">
        <v>1799</v>
      </c>
      <c r="D61" s="183"/>
      <c r="E61" s="184"/>
      <c r="F61" s="183"/>
      <c r="G61" s="100">
        <v>4500</v>
      </c>
      <c r="H61" s="100">
        <v>4500</v>
      </c>
      <c r="I61" s="100">
        <v>4500</v>
      </c>
      <c r="J61" s="182" t="s">
        <v>1691</v>
      </c>
      <c r="K61" s="183"/>
      <c r="L61" s="183"/>
      <c r="M61" s="183"/>
      <c r="N61" s="185"/>
      <c r="O61" s="100">
        <v>4500</v>
      </c>
      <c r="P61" s="6" t="s">
        <v>1836</v>
      </c>
      <c r="Q61" s="3"/>
      <c r="R61" s="2"/>
    </row>
    <row r="62" spans="1:18" ht="24.6" thickBot="1">
      <c r="A62" s="6">
        <v>57</v>
      </c>
      <c r="B62" s="6" t="s">
        <v>519</v>
      </c>
      <c r="C62" s="6" t="s">
        <v>1799</v>
      </c>
      <c r="D62" s="183"/>
      <c r="E62" s="184"/>
      <c r="F62" s="183"/>
      <c r="G62" s="100">
        <v>3000</v>
      </c>
      <c r="H62" s="100">
        <v>3000</v>
      </c>
      <c r="I62" s="100">
        <v>3000</v>
      </c>
      <c r="J62" s="182" t="s">
        <v>1691</v>
      </c>
      <c r="K62" s="183"/>
      <c r="L62" s="183"/>
      <c r="M62" s="183"/>
      <c r="N62" s="185"/>
      <c r="O62" s="100">
        <v>3000</v>
      </c>
      <c r="P62" s="6" t="s">
        <v>1837</v>
      </c>
      <c r="Q62" s="3"/>
      <c r="R62" s="2"/>
    </row>
    <row r="63" spans="1:18" ht="24.6" thickBot="1">
      <c r="A63" s="6">
        <v>58</v>
      </c>
      <c r="B63" s="6" t="s">
        <v>519</v>
      </c>
      <c r="C63" s="6" t="s">
        <v>1799</v>
      </c>
      <c r="D63" s="183"/>
      <c r="E63" s="184"/>
      <c r="F63" s="183"/>
      <c r="G63" s="100">
        <v>6000</v>
      </c>
      <c r="H63" s="100">
        <v>6000</v>
      </c>
      <c r="I63" s="100">
        <v>6000</v>
      </c>
      <c r="J63" s="182" t="s">
        <v>1691</v>
      </c>
      <c r="K63" s="183"/>
      <c r="L63" s="183"/>
      <c r="M63" s="183"/>
      <c r="N63" s="185"/>
      <c r="O63" s="100">
        <v>6000</v>
      </c>
      <c r="P63" s="6" t="s">
        <v>1838</v>
      </c>
      <c r="Q63" s="3"/>
      <c r="R63" s="2"/>
    </row>
    <row r="64" spans="1:18" ht="24.6" thickBot="1">
      <c r="A64" s="6">
        <v>59</v>
      </c>
      <c r="B64" s="6" t="s">
        <v>519</v>
      </c>
      <c r="C64" s="6" t="s">
        <v>1799</v>
      </c>
      <c r="D64" s="183"/>
      <c r="E64" s="184"/>
      <c r="F64" s="183"/>
      <c r="G64" s="100">
        <v>3000</v>
      </c>
      <c r="H64" s="100">
        <v>3000</v>
      </c>
      <c r="I64" s="100">
        <v>3000</v>
      </c>
      <c r="J64" s="182" t="s">
        <v>1691</v>
      </c>
      <c r="K64" s="183"/>
      <c r="L64" s="183"/>
      <c r="M64" s="183"/>
      <c r="N64" s="185"/>
      <c r="O64" s="100">
        <v>3000</v>
      </c>
      <c r="P64" s="6" t="s">
        <v>1839</v>
      </c>
      <c r="Q64" s="3"/>
      <c r="R64" s="2"/>
    </row>
    <row r="65" spans="1:18" ht="24.6" thickBot="1">
      <c r="A65" s="6">
        <v>60</v>
      </c>
      <c r="B65" s="6" t="s">
        <v>519</v>
      </c>
      <c r="C65" s="6" t="s">
        <v>1799</v>
      </c>
      <c r="D65" s="183"/>
      <c r="E65" s="184"/>
      <c r="F65" s="183"/>
      <c r="G65" s="100">
        <v>2500</v>
      </c>
      <c r="H65" s="100">
        <v>2500</v>
      </c>
      <c r="I65" s="100">
        <v>2500</v>
      </c>
      <c r="J65" s="182" t="s">
        <v>1691</v>
      </c>
      <c r="K65" s="183"/>
      <c r="L65" s="183"/>
      <c r="M65" s="183"/>
      <c r="N65" s="185"/>
      <c r="O65" s="100">
        <v>2500</v>
      </c>
      <c r="P65" s="6" t="s">
        <v>1840</v>
      </c>
      <c r="Q65" s="3"/>
      <c r="R65" s="2"/>
    </row>
    <row r="66" spans="1:18" ht="24.6" thickBot="1">
      <c r="A66" s="6">
        <v>61</v>
      </c>
      <c r="B66" s="6" t="s">
        <v>519</v>
      </c>
      <c r="C66" s="6" t="s">
        <v>1799</v>
      </c>
      <c r="D66" s="183"/>
      <c r="E66" s="184"/>
      <c r="F66" s="183"/>
      <c r="G66" s="100">
        <v>9000</v>
      </c>
      <c r="H66" s="100">
        <v>9000</v>
      </c>
      <c r="I66" s="100">
        <v>9000</v>
      </c>
      <c r="J66" s="182" t="s">
        <v>1691</v>
      </c>
      <c r="K66" s="183"/>
      <c r="L66" s="183"/>
      <c r="M66" s="183"/>
      <c r="N66" s="185"/>
      <c r="O66" s="100">
        <v>9000</v>
      </c>
      <c r="P66" s="6" t="s">
        <v>1841</v>
      </c>
      <c r="Q66" s="3"/>
      <c r="R66" s="2"/>
    </row>
    <row r="67" spans="1:18" ht="24.6" thickBot="1">
      <c r="A67" s="6">
        <v>62</v>
      </c>
      <c r="B67" s="6" t="s">
        <v>519</v>
      </c>
      <c r="C67" s="6" t="s">
        <v>1799</v>
      </c>
      <c r="D67" s="183"/>
      <c r="E67" s="184"/>
      <c r="F67" s="183"/>
      <c r="G67" s="100">
        <v>1500</v>
      </c>
      <c r="H67" s="100">
        <v>1500</v>
      </c>
      <c r="I67" s="100">
        <v>1500</v>
      </c>
      <c r="J67" s="182" t="s">
        <v>1691</v>
      </c>
      <c r="K67" s="183"/>
      <c r="L67" s="183"/>
      <c r="M67" s="183"/>
      <c r="N67" s="185"/>
      <c r="O67" s="100">
        <v>1500</v>
      </c>
      <c r="P67" s="6" t="s">
        <v>1842</v>
      </c>
      <c r="Q67" s="3"/>
      <c r="R67" s="2"/>
    </row>
    <row r="68" spans="1:18" ht="24.6" thickBot="1">
      <c r="A68" s="6">
        <v>63</v>
      </c>
      <c r="B68" s="6" t="s">
        <v>519</v>
      </c>
      <c r="C68" s="6" t="s">
        <v>1799</v>
      </c>
      <c r="D68" s="183"/>
      <c r="E68" s="184"/>
      <c r="F68" s="183"/>
      <c r="G68" s="100">
        <v>2000</v>
      </c>
      <c r="H68" s="100">
        <v>2000</v>
      </c>
      <c r="I68" s="100">
        <v>2000</v>
      </c>
      <c r="J68" s="182" t="s">
        <v>1691</v>
      </c>
      <c r="K68" s="183"/>
      <c r="L68" s="183"/>
      <c r="M68" s="183"/>
      <c r="N68" s="185"/>
      <c r="O68" s="100">
        <v>2000</v>
      </c>
      <c r="P68" s="6" t="s">
        <v>1843</v>
      </c>
      <c r="Q68" s="3"/>
      <c r="R68" s="2"/>
    </row>
    <row r="69" spans="1:18" ht="24.6" thickBot="1">
      <c r="A69" s="6">
        <v>64</v>
      </c>
      <c r="B69" s="6" t="s">
        <v>519</v>
      </c>
      <c r="C69" s="6" t="s">
        <v>1799</v>
      </c>
      <c r="D69" s="183"/>
      <c r="E69" s="184"/>
      <c r="F69" s="183"/>
      <c r="G69" s="100">
        <v>2000</v>
      </c>
      <c r="H69" s="100">
        <v>2000</v>
      </c>
      <c r="I69" s="100">
        <v>2000</v>
      </c>
      <c r="J69" s="182" t="s">
        <v>1691</v>
      </c>
      <c r="K69" s="183"/>
      <c r="L69" s="183"/>
      <c r="M69" s="183"/>
      <c r="N69" s="185"/>
      <c r="O69" s="100">
        <v>2000</v>
      </c>
      <c r="P69" s="6" t="s">
        <v>1844</v>
      </c>
      <c r="Q69" s="3"/>
      <c r="R69" s="2"/>
    </row>
    <row r="70" spans="1:18" ht="24.6" thickBot="1">
      <c r="A70" s="6">
        <v>65</v>
      </c>
      <c r="B70" s="6" t="s">
        <v>519</v>
      </c>
      <c r="C70" s="6" t="s">
        <v>1799</v>
      </c>
      <c r="D70" s="183"/>
      <c r="E70" s="184"/>
      <c r="F70" s="183"/>
      <c r="G70" s="100">
        <v>1500</v>
      </c>
      <c r="H70" s="100">
        <v>1500</v>
      </c>
      <c r="I70" s="100">
        <v>1500</v>
      </c>
      <c r="J70" s="182" t="s">
        <v>1691</v>
      </c>
      <c r="K70" s="183"/>
      <c r="L70" s="183"/>
      <c r="M70" s="183"/>
      <c r="N70" s="185"/>
      <c r="O70" s="100">
        <v>1500</v>
      </c>
      <c r="P70" s="6" t="s">
        <v>1845</v>
      </c>
      <c r="Q70" s="3"/>
      <c r="R70" s="2"/>
    </row>
    <row r="71" spans="1:18" ht="24.6" thickBot="1">
      <c r="A71" s="6">
        <v>66</v>
      </c>
      <c r="B71" s="6" t="s">
        <v>519</v>
      </c>
      <c r="C71" s="6" t="s">
        <v>1799</v>
      </c>
      <c r="D71" s="183"/>
      <c r="E71" s="184"/>
      <c r="F71" s="183"/>
      <c r="G71" s="100">
        <v>2500</v>
      </c>
      <c r="H71" s="100">
        <v>2500</v>
      </c>
      <c r="I71" s="100">
        <v>2500</v>
      </c>
      <c r="J71" s="182" t="s">
        <v>1691</v>
      </c>
      <c r="K71" s="183"/>
      <c r="L71" s="183"/>
      <c r="M71" s="183"/>
      <c r="N71" s="185"/>
      <c r="O71" s="100">
        <v>2500</v>
      </c>
      <c r="P71" s="6" t="s">
        <v>1846</v>
      </c>
      <c r="Q71" s="3"/>
      <c r="R71" s="2"/>
    </row>
    <row r="72" spans="1:18" ht="24.6" thickBot="1">
      <c r="A72" s="6">
        <v>67</v>
      </c>
      <c r="B72" s="6" t="s">
        <v>519</v>
      </c>
      <c r="C72" s="6" t="s">
        <v>1799</v>
      </c>
      <c r="D72" s="183"/>
      <c r="E72" s="184"/>
      <c r="F72" s="183"/>
      <c r="G72" s="100">
        <v>3000</v>
      </c>
      <c r="H72" s="100">
        <v>3000</v>
      </c>
      <c r="I72" s="100">
        <v>3000</v>
      </c>
      <c r="J72" s="182" t="s">
        <v>1691</v>
      </c>
      <c r="K72" s="183"/>
      <c r="L72" s="183"/>
      <c r="M72" s="183"/>
      <c r="N72" s="185"/>
      <c r="O72" s="100">
        <v>3000</v>
      </c>
      <c r="P72" s="6" t="s">
        <v>1847</v>
      </c>
      <c r="Q72" s="3"/>
      <c r="R72" s="2"/>
    </row>
    <row r="73" spans="1:18" ht="24.6" thickBot="1">
      <c r="A73" s="6">
        <v>68</v>
      </c>
      <c r="B73" s="6" t="s">
        <v>519</v>
      </c>
      <c r="C73" s="6" t="s">
        <v>1799</v>
      </c>
      <c r="D73" s="183"/>
      <c r="E73" s="184"/>
      <c r="F73" s="183"/>
      <c r="G73" s="100">
        <v>1500</v>
      </c>
      <c r="H73" s="100">
        <v>1500</v>
      </c>
      <c r="I73" s="100">
        <v>1500</v>
      </c>
      <c r="J73" s="182" t="s">
        <v>1691</v>
      </c>
      <c r="K73" s="183"/>
      <c r="L73" s="183"/>
      <c r="M73" s="183"/>
      <c r="N73" s="185"/>
      <c r="O73" s="100">
        <v>1500</v>
      </c>
      <c r="P73" s="6" t="s">
        <v>1848</v>
      </c>
      <c r="Q73" s="3"/>
      <c r="R73" s="2"/>
    </row>
    <row r="74" spans="1:18" ht="24.6" thickBot="1">
      <c r="A74" s="6">
        <v>69</v>
      </c>
      <c r="B74" s="6" t="s">
        <v>519</v>
      </c>
      <c r="C74" s="6" t="s">
        <v>1799</v>
      </c>
      <c r="D74" s="183"/>
      <c r="E74" s="184"/>
      <c r="F74" s="183"/>
      <c r="G74" s="100">
        <v>1500</v>
      </c>
      <c r="H74" s="100">
        <v>1500</v>
      </c>
      <c r="I74" s="100">
        <v>1500</v>
      </c>
      <c r="J74" s="182" t="s">
        <v>1691</v>
      </c>
      <c r="K74" s="183"/>
      <c r="L74" s="183"/>
      <c r="M74" s="183"/>
      <c r="N74" s="185"/>
      <c r="O74" s="100">
        <v>1500</v>
      </c>
      <c r="P74" s="6" t="s">
        <v>1849</v>
      </c>
      <c r="Q74" s="3"/>
      <c r="R74" s="2"/>
    </row>
    <row r="75" spans="1:18" ht="24.6" thickBot="1">
      <c r="A75" s="6">
        <v>70</v>
      </c>
      <c r="B75" s="6" t="s">
        <v>519</v>
      </c>
      <c r="C75" s="6" t="s">
        <v>1799</v>
      </c>
      <c r="D75" s="183"/>
      <c r="E75" s="184"/>
      <c r="F75" s="183"/>
      <c r="G75" s="100">
        <v>2500</v>
      </c>
      <c r="H75" s="100">
        <v>2500</v>
      </c>
      <c r="I75" s="100">
        <v>2500</v>
      </c>
      <c r="J75" s="182" t="s">
        <v>1691</v>
      </c>
      <c r="K75" s="183"/>
      <c r="L75" s="183"/>
      <c r="M75" s="183"/>
      <c r="N75" s="185"/>
      <c r="O75" s="100">
        <v>2500</v>
      </c>
      <c r="P75" s="6" t="s">
        <v>1850</v>
      </c>
      <c r="Q75" s="3"/>
      <c r="R75" s="2"/>
    </row>
    <row r="76" spans="1:18" ht="24.6" thickBot="1">
      <c r="A76" s="6">
        <v>71</v>
      </c>
      <c r="B76" s="6" t="s">
        <v>519</v>
      </c>
      <c r="C76" s="6" t="s">
        <v>1799</v>
      </c>
      <c r="D76" s="183"/>
      <c r="E76" s="184"/>
      <c r="F76" s="183"/>
      <c r="G76" s="100">
        <v>2000</v>
      </c>
      <c r="H76" s="100">
        <v>2000</v>
      </c>
      <c r="I76" s="100">
        <v>2000</v>
      </c>
      <c r="J76" s="182" t="s">
        <v>1691</v>
      </c>
      <c r="K76" s="183"/>
      <c r="L76" s="183"/>
      <c r="M76" s="183"/>
      <c r="N76" s="185"/>
      <c r="O76" s="100">
        <v>2000</v>
      </c>
      <c r="P76" s="6" t="s">
        <v>1851</v>
      </c>
      <c r="Q76" s="3"/>
      <c r="R76" s="2"/>
    </row>
    <row r="77" spans="1:18" ht="24.6" thickBot="1">
      <c r="A77" s="6">
        <v>72</v>
      </c>
      <c r="B77" s="6" t="s">
        <v>519</v>
      </c>
      <c r="C77" s="6" t="s">
        <v>1799</v>
      </c>
      <c r="D77" s="183"/>
      <c r="E77" s="184"/>
      <c r="F77" s="183"/>
      <c r="G77" s="100">
        <v>2500</v>
      </c>
      <c r="H77" s="100">
        <v>2500</v>
      </c>
      <c r="I77" s="100">
        <v>2500</v>
      </c>
      <c r="J77" s="182" t="s">
        <v>1691</v>
      </c>
      <c r="K77" s="183"/>
      <c r="L77" s="183"/>
      <c r="M77" s="183"/>
      <c r="N77" s="185"/>
      <c r="O77" s="100">
        <v>2500</v>
      </c>
      <c r="P77" s="6" t="s">
        <v>1852</v>
      </c>
      <c r="Q77" s="3"/>
      <c r="R77" s="2"/>
    </row>
    <row r="78" spans="1:18" ht="24.6" thickBot="1">
      <c r="A78" s="6">
        <v>73</v>
      </c>
      <c r="B78" s="6" t="s">
        <v>519</v>
      </c>
      <c r="C78" s="6" t="s">
        <v>1799</v>
      </c>
      <c r="D78" s="183"/>
      <c r="E78" s="184"/>
      <c r="F78" s="183"/>
      <c r="G78" s="100">
        <v>1500</v>
      </c>
      <c r="H78" s="100">
        <v>1500</v>
      </c>
      <c r="I78" s="100">
        <v>1500</v>
      </c>
      <c r="J78" s="182" t="s">
        <v>1691</v>
      </c>
      <c r="K78" s="183"/>
      <c r="L78" s="183"/>
      <c r="M78" s="183"/>
      <c r="N78" s="185"/>
      <c r="O78" s="100">
        <v>1500</v>
      </c>
      <c r="P78" s="6" t="s">
        <v>1853</v>
      </c>
      <c r="Q78" s="3"/>
      <c r="R78" s="2"/>
    </row>
    <row r="79" spans="1:18" ht="24.6" thickBot="1">
      <c r="A79" s="6">
        <v>74</v>
      </c>
      <c r="B79" s="6" t="s">
        <v>519</v>
      </c>
      <c r="C79" s="6" t="s">
        <v>1799</v>
      </c>
      <c r="D79" s="183"/>
      <c r="E79" s="184"/>
      <c r="F79" s="183"/>
      <c r="G79" s="100">
        <v>1500</v>
      </c>
      <c r="H79" s="100">
        <v>1500</v>
      </c>
      <c r="I79" s="100">
        <v>1500</v>
      </c>
      <c r="J79" s="182" t="s">
        <v>1691</v>
      </c>
      <c r="K79" s="183"/>
      <c r="L79" s="183"/>
      <c r="M79" s="183"/>
      <c r="N79" s="185"/>
      <c r="O79" s="100">
        <v>1500</v>
      </c>
      <c r="P79" s="6" t="s">
        <v>1854</v>
      </c>
      <c r="Q79" s="3"/>
      <c r="R79" s="2"/>
    </row>
    <row r="80" spans="1:18" ht="24.6" thickBot="1">
      <c r="A80" s="6">
        <v>75</v>
      </c>
      <c r="B80" s="6" t="s">
        <v>519</v>
      </c>
      <c r="C80" s="6" t="s">
        <v>1799</v>
      </c>
      <c r="D80" s="183"/>
      <c r="E80" s="184"/>
      <c r="F80" s="183"/>
      <c r="G80" s="100">
        <v>1500</v>
      </c>
      <c r="H80" s="100">
        <v>1500</v>
      </c>
      <c r="I80" s="100">
        <v>1500</v>
      </c>
      <c r="J80" s="182" t="s">
        <v>1691</v>
      </c>
      <c r="K80" s="183"/>
      <c r="L80" s="183"/>
      <c r="M80" s="183"/>
      <c r="N80" s="185"/>
      <c r="O80" s="100">
        <v>1500</v>
      </c>
      <c r="P80" s="6" t="s">
        <v>1855</v>
      </c>
      <c r="Q80" s="3"/>
      <c r="R80" s="2"/>
    </row>
    <row r="81" spans="1:18" ht="24.6" thickBot="1">
      <c r="A81" s="6">
        <v>76</v>
      </c>
      <c r="B81" s="6" t="s">
        <v>519</v>
      </c>
      <c r="C81" s="6" t="s">
        <v>1799</v>
      </c>
      <c r="D81" s="183"/>
      <c r="E81" s="184"/>
      <c r="F81" s="183"/>
      <c r="G81" s="100">
        <v>1500</v>
      </c>
      <c r="H81" s="100">
        <v>1500</v>
      </c>
      <c r="I81" s="100">
        <v>1500</v>
      </c>
      <c r="J81" s="182" t="s">
        <v>1691</v>
      </c>
      <c r="K81" s="183"/>
      <c r="L81" s="183"/>
      <c r="M81" s="183"/>
      <c r="N81" s="185"/>
      <c r="O81" s="100">
        <v>1500</v>
      </c>
      <c r="P81" s="6" t="s">
        <v>1856</v>
      </c>
      <c r="Q81" s="3"/>
      <c r="R81" s="2"/>
    </row>
    <row r="82" spans="1:18" ht="24.6" thickBot="1">
      <c r="A82" s="6">
        <v>77</v>
      </c>
      <c r="B82" s="6" t="s">
        <v>519</v>
      </c>
      <c r="C82" s="6" t="s">
        <v>1799</v>
      </c>
      <c r="D82" s="183"/>
      <c r="E82" s="184"/>
      <c r="F82" s="183"/>
      <c r="G82" s="100">
        <v>3000</v>
      </c>
      <c r="H82" s="100">
        <v>3000</v>
      </c>
      <c r="I82" s="100">
        <v>3000</v>
      </c>
      <c r="J82" s="182" t="s">
        <v>1691</v>
      </c>
      <c r="K82" s="183"/>
      <c r="L82" s="183"/>
      <c r="M82" s="183"/>
      <c r="N82" s="185"/>
      <c r="O82" s="100">
        <v>3000</v>
      </c>
      <c r="P82" s="6" t="s">
        <v>1857</v>
      </c>
      <c r="Q82" s="3"/>
      <c r="R82" s="2"/>
    </row>
    <row r="83" spans="1:18" ht="24.6" thickBot="1">
      <c r="A83" s="6">
        <v>78</v>
      </c>
      <c r="B83" s="6" t="s">
        <v>519</v>
      </c>
      <c r="C83" s="6" t="s">
        <v>1799</v>
      </c>
      <c r="D83" s="183"/>
      <c r="E83" s="184"/>
      <c r="F83" s="183"/>
      <c r="G83" s="100">
        <v>2500</v>
      </c>
      <c r="H83" s="100">
        <v>2500</v>
      </c>
      <c r="I83" s="100">
        <v>2500</v>
      </c>
      <c r="J83" s="182" t="s">
        <v>1691</v>
      </c>
      <c r="K83" s="183"/>
      <c r="L83" s="183"/>
      <c r="M83" s="183"/>
      <c r="N83" s="185"/>
      <c r="O83" s="100">
        <v>2500</v>
      </c>
      <c r="P83" s="6" t="s">
        <v>1858</v>
      </c>
      <c r="Q83" s="3"/>
      <c r="R83" s="2"/>
    </row>
    <row r="84" spans="1:18" ht="24.6" thickBot="1">
      <c r="A84" s="6">
        <v>79</v>
      </c>
      <c r="B84" s="6" t="s">
        <v>519</v>
      </c>
      <c r="C84" s="6" t="s">
        <v>1799</v>
      </c>
      <c r="D84" s="183"/>
      <c r="E84" s="184"/>
      <c r="F84" s="183"/>
      <c r="G84" s="100">
        <v>6000</v>
      </c>
      <c r="H84" s="100">
        <v>6000</v>
      </c>
      <c r="I84" s="100">
        <v>6000</v>
      </c>
      <c r="J84" s="182" t="s">
        <v>1691</v>
      </c>
      <c r="K84" s="183"/>
      <c r="L84" s="183"/>
      <c r="M84" s="183"/>
      <c r="N84" s="185"/>
      <c r="O84" s="100">
        <v>6000</v>
      </c>
      <c r="P84" s="6" t="s">
        <v>1859</v>
      </c>
      <c r="Q84" s="3"/>
      <c r="R84" s="2"/>
    </row>
    <row r="85" spans="1:18" ht="24.6" thickBot="1">
      <c r="A85" s="6">
        <v>80</v>
      </c>
      <c r="B85" s="6" t="s">
        <v>519</v>
      </c>
      <c r="C85" s="6" t="s">
        <v>1799</v>
      </c>
      <c r="D85" s="183"/>
      <c r="E85" s="184"/>
      <c r="F85" s="183"/>
      <c r="G85" s="100">
        <v>1500</v>
      </c>
      <c r="H85" s="100">
        <v>1500</v>
      </c>
      <c r="I85" s="100">
        <v>1500</v>
      </c>
      <c r="J85" s="182" t="s">
        <v>1691</v>
      </c>
      <c r="K85" s="183"/>
      <c r="L85" s="183"/>
      <c r="M85" s="183"/>
      <c r="N85" s="185"/>
      <c r="O85" s="100">
        <v>1500</v>
      </c>
      <c r="P85" s="6" t="s">
        <v>1860</v>
      </c>
      <c r="Q85" s="3"/>
      <c r="R85" s="2"/>
    </row>
    <row r="86" spans="1:18" ht="24.6" thickBot="1">
      <c r="A86" s="6">
        <v>81</v>
      </c>
      <c r="B86" s="6" t="s">
        <v>519</v>
      </c>
      <c r="C86" s="6" t="s">
        <v>1799</v>
      </c>
      <c r="D86" s="183"/>
      <c r="E86" s="184"/>
      <c r="F86" s="183"/>
      <c r="G86" s="100">
        <v>3000</v>
      </c>
      <c r="H86" s="100">
        <v>3000</v>
      </c>
      <c r="I86" s="100">
        <v>3000</v>
      </c>
      <c r="J86" s="182" t="s">
        <v>1691</v>
      </c>
      <c r="K86" s="183"/>
      <c r="L86" s="183"/>
      <c r="M86" s="183"/>
      <c r="N86" s="185"/>
      <c r="O86" s="100">
        <v>3000</v>
      </c>
      <c r="P86" s="6" t="s">
        <v>1861</v>
      </c>
      <c r="Q86" s="3"/>
      <c r="R86" s="2"/>
    </row>
    <row r="87" spans="1:18" ht="24.6" thickBot="1">
      <c r="A87" s="6">
        <v>82</v>
      </c>
      <c r="B87" s="6" t="s">
        <v>519</v>
      </c>
      <c r="C87" s="6" t="s">
        <v>1799</v>
      </c>
      <c r="D87" s="183"/>
      <c r="E87" s="184"/>
      <c r="F87" s="183"/>
      <c r="G87" s="100">
        <v>7500</v>
      </c>
      <c r="H87" s="100">
        <v>7500</v>
      </c>
      <c r="I87" s="100">
        <v>7500</v>
      </c>
      <c r="J87" s="182" t="s">
        <v>1691</v>
      </c>
      <c r="K87" s="183"/>
      <c r="L87" s="183"/>
      <c r="M87" s="183"/>
      <c r="N87" s="185"/>
      <c r="O87" s="100">
        <v>7500</v>
      </c>
      <c r="P87" s="6" t="s">
        <v>1862</v>
      </c>
      <c r="Q87" s="3"/>
      <c r="R87" s="2"/>
    </row>
    <row r="88" spans="1:18" ht="24.6" thickBot="1">
      <c r="A88" s="6">
        <v>83</v>
      </c>
      <c r="B88" s="6" t="s">
        <v>519</v>
      </c>
      <c r="C88" s="6" t="s">
        <v>1799</v>
      </c>
      <c r="D88" s="183"/>
      <c r="E88" s="184"/>
      <c r="F88" s="183"/>
      <c r="G88" s="100">
        <v>2500</v>
      </c>
      <c r="H88" s="100">
        <v>2500</v>
      </c>
      <c r="I88" s="100">
        <v>2500</v>
      </c>
      <c r="J88" s="182" t="s">
        <v>1691</v>
      </c>
      <c r="K88" s="183"/>
      <c r="L88" s="183"/>
      <c r="M88" s="183"/>
      <c r="N88" s="185"/>
      <c r="O88" s="100">
        <v>2500</v>
      </c>
      <c r="P88" s="6" t="s">
        <v>1863</v>
      </c>
      <c r="Q88" s="3"/>
      <c r="R88" s="2"/>
    </row>
    <row r="89" spans="1:18" ht="24.6" thickBot="1">
      <c r="A89" s="6">
        <v>84</v>
      </c>
      <c r="B89" s="6" t="s">
        <v>519</v>
      </c>
      <c r="C89" s="6" t="s">
        <v>1799</v>
      </c>
      <c r="D89" s="183"/>
      <c r="E89" s="184"/>
      <c r="F89" s="183"/>
      <c r="G89" s="100">
        <v>3000</v>
      </c>
      <c r="H89" s="100">
        <v>3000</v>
      </c>
      <c r="I89" s="100">
        <v>3000</v>
      </c>
      <c r="J89" s="182" t="s">
        <v>1691</v>
      </c>
      <c r="K89" s="183"/>
      <c r="L89" s="183"/>
      <c r="M89" s="183"/>
      <c r="N89" s="185"/>
      <c r="O89" s="100">
        <v>3000</v>
      </c>
      <c r="P89" s="6" t="s">
        <v>1864</v>
      </c>
      <c r="Q89" s="3"/>
      <c r="R89" s="2"/>
    </row>
    <row r="90" spans="1:18" ht="24.6" thickBot="1">
      <c r="A90" s="6">
        <v>85</v>
      </c>
      <c r="B90" s="6" t="s">
        <v>519</v>
      </c>
      <c r="C90" s="6" t="s">
        <v>1799</v>
      </c>
      <c r="D90" s="183"/>
      <c r="E90" s="184"/>
      <c r="F90" s="183"/>
      <c r="G90" s="100">
        <v>1500</v>
      </c>
      <c r="H90" s="100">
        <v>1500</v>
      </c>
      <c r="I90" s="100">
        <v>1500</v>
      </c>
      <c r="J90" s="182" t="s">
        <v>1691</v>
      </c>
      <c r="K90" s="183"/>
      <c r="L90" s="183"/>
      <c r="M90" s="183"/>
      <c r="N90" s="185"/>
      <c r="O90" s="100">
        <v>1500</v>
      </c>
      <c r="P90" s="6" t="s">
        <v>1865</v>
      </c>
      <c r="Q90" s="3"/>
      <c r="R90" s="2"/>
    </row>
    <row r="91" spans="1:18" ht="24.6" thickBot="1">
      <c r="A91" s="6">
        <v>86</v>
      </c>
      <c r="B91" s="6" t="s">
        <v>519</v>
      </c>
      <c r="C91" s="6" t="s">
        <v>1799</v>
      </c>
      <c r="D91" s="183"/>
      <c r="E91" s="184"/>
      <c r="F91" s="183"/>
      <c r="G91" s="100">
        <v>1500</v>
      </c>
      <c r="H91" s="100">
        <v>1500</v>
      </c>
      <c r="I91" s="100">
        <v>1500</v>
      </c>
      <c r="J91" s="182" t="s">
        <v>1691</v>
      </c>
      <c r="K91" s="183"/>
      <c r="L91" s="183"/>
      <c r="M91" s="183"/>
      <c r="N91" s="185"/>
      <c r="O91" s="100">
        <v>1500</v>
      </c>
      <c r="P91" s="6" t="s">
        <v>1866</v>
      </c>
      <c r="Q91" s="3"/>
      <c r="R91" s="2"/>
    </row>
    <row r="92" spans="1:18" ht="24.6" thickBot="1">
      <c r="A92" s="6">
        <v>87</v>
      </c>
      <c r="B92" s="6" t="s">
        <v>519</v>
      </c>
      <c r="C92" s="6" t="s">
        <v>1799</v>
      </c>
      <c r="D92" s="183"/>
      <c r="E92" s="184"/>
      <c r="F92" s="183"/>
      <c r="G92" s="100">
        <v>2000</v>
      </c>
      <c r="H92" s="100">
        <v>2000</v>
      </c>
      <c r="I92" s="100">
        <v>2000</v>
      </c>
      <c r="J92" s="182" t="s">
        <v>1691</v>
      </c>
      <c r="K92" s="183"/>
      <c r="L92" s="183"/>
      <c r="M92" s="183"/>
      <c r="N92" s="185"/>
      <c r="O92" s="100">
        <v>2000</v>
      </c>
      <c r="P92" s="6" t="s">
        <v>1867</v>
      </c>
      <c r="Q92" s="3"/>
      <c r="R92" s="2"/>
    </row>
    <row r="93" spans="1:18" ht="24.6" thickBot="1">
      <c r="A93" s="6">
        <v>88</v>
      </c>
      <c r="B93" s="6" t="s">
        <v>519</v>
      </c>
      <c r="C93" s="6" t="s">
        <v>1799</v>
      </c>
      <c r="D93" s="183"/>
      <c r="E93" s="184"/>
      <c r="F93" s="183"/>
      <c r="G93" s="100">
        <v>2000</v>
      </c>
      <c r="H93" s="100">
        <v>2000</v>
      </c>
      <c r="I93" s="100">
        <v>2000</v>
      </c>
      <c r="J93" s="182" t="s">
        <v>1691</v>
      </c>
      <c r="K93" s="183"/>
      <c r="L93" s="183"/>
      <c r="M93" s="183"/>
      <c r="N93" s="185"/>
      <c r="O93" s="100">
        <v>2000</v>
      </c>
      <c r="P93" s="6" t="s">
        <v>1868</v>
      </c>
      <c r="Q93" s="3"/>
      <c r="R93" s="2"/>
    </row>
    <row r="94" spans="1:18" ht="24.6" thickBot="1">
      <c r="A94" s="6">
        <v>89</v>
      </c>
      <c r="B94" s="6" t="s">
        <v>519</v>
      </c>
      <c r="C94" s="6" t="s">
        <v>1799</v>
      </c>
      <c r="D94" s="183"/>
      <c r="E94" s="184"/>
      <c r="F94" s="183"/>
      <c r="G94" s="100">
        <v>3000</v>
      </c>
      <c r="H94" s="100">
        <v>3000</v>
      </c>
      <c r="I94" s="100">
        <v>3000</v>
      </c>
      <c r="J94" s="182" t="s">
        <v>1691</v>
      </c>
      <c r="K94" s="183"/>
      <c r="L94" s="183"/>
      <c r="M94" s="183"/>
      <c r="N94" s="185"/>
      <c r="O94" s="100">
        <v>3000</v>
      </c>
      <c r="P94" s="6" t="s">
        <v>1869</v>
      </c>
      <c r="Q94" s="3"/>
      <c r="R94" s="2"/>
    </row>
    <row r="95" spans="1:18" ht="24.6" thickBot="1">
      <c r="A95" s="6">
        <v>90</v>
      </c>
      <c r="B95" s="6" t="s">
        <v>519</v>
      </c>
      <c r="C95" s="6" t="s">
        <v>1799</v>
      </c>
      <c r="D95" s="183"/>
      <c r="E95" s="184"/>
      <c r="F95" s="183"/>
      <c r="G95" s="100">
        <v>1500</v>
      </c>
      <c r="H95" s="100">
        <v>1500</v>
      </c>
      <c r="I95" s="100">
        <v>1500</v>
      </c>
      <c r="J95" s="182" t="s">
        <v>1691</v>
      </c>
      <c r="K95" s="183"/>
      <c r="L95" s="183"/>
      <c r="M95" s="183"/>
      <c r="N95" s="185"/>
      <c r="O95" s="100">
        <v>1500</v>
      </c>
      <c r="P95" s="6" t="s">
        <v>1870</v>
      </c>
      <c r="Q95" s="3"/>
      <c r="R95" s="2"/>
    </row>
    <row r="96" spans="1:18" ht="24.6" thickBot="1">
      <c r="A96" s="6">
        <v>91</v>
      </c>
      <c r="B96" s="6" t="s">
        <v>519</v>
      </c>
      <c r="C96" s="6" t="s">
        <v>1799</v>
      </c>
      <c r="D96" s="183"/>
      <c r="E96" s="184"/>
      <c r="F96" s="183"/>
      <c r="G96" s="100">
        <v>2000</v>
      </c>
      <c r="H96" s="100">
        <v>2000</v>
      </c>
      <c r="I96" s="100">
        <v>2000</v>
      </c>
      <c r="J96" s="182" t="s">
        <v>1691</v>
      </c>
      <c r="K96" s="183"/>
      <c r="L96" s="183"/>
      <c r="M96" s="183"/>
      <c r="N96" s="185"/>
      <c r="O96" s="100">
        <v>2000</v>
      </c>
      <c r="P96" s="6" t="s">
        <v>1871</v>
      </c>
      <c r="Q96" s="3"/>
      <c r="R96" s="2"/>
    </row>
    <row r="97" spans="1:18" ht="24.6" thickBot="1">
      <c r="A97" s="6">
        <v>92</v>
      </c>
      <c r="B97" s="6" t="s">
        <v>519</v>
      </c>
      <c r="C97" s="6" t="s">
        <v>1799</v>
      </c>
      <c r="D97" s="183"/>
      <c r="E97" s="184"/>
      <c r="F97" s="183"/>
      <c r="G97" s="100">
        <v>1500</v>
      </c>
      <c r="H97" s="100">
        <v>1500</v>
      </c>
      <c r="I97" s="100">
        <v>1500</v>
      </c>
      <c r="J97" s="182" t="s">
        <v>1691</v>
      </c>
      <c r="K97" s="183"/>
      <c r="L97" s="183"/>
      <c r="M97" s="183"/>
      <c r="N97" s="185"/>
      <c r="O97" s="100">
        <v>1500</v>
      </c>
      <c r="P97" s="6" t="s">
        <v>1872</v>
      </c>
      <c r="Q97" s="3"/>
      <c r="R97" s="2"/>
    </row>
    <row r="98" spans="1:18" ht="24.6" thickBot="1">
      <c r="A98" s="6">
        <v>93</v>
      </c>
      <c r="B98" s="6" t="s">
        <v>519</v>
      </c>
      <c r="C98" s="6" t="s">
        <v>1799</v>
      </c>
      <c r="D98" s="183"/>
      <c r="E98" s="184"/>
      <c r="F98" s="183"/>
      <c r="G98" s="100">
        <v>2500</v>
      </c>
      <c r="H98" s="100">
        <v>2500</v>
      </c>
      <c r="I98" s="100">
        <v>2500</v>
      </c>
      <c r="J98" s="182" t="s">
        <v>1691</v>
      </c>
      <c r="K98" s="183"/>
      <c r="L98" s="183"/>
      <c r="M98" s="183"/>
      <c r="N98" s="185"/>
      <c r="O98" s="100">
        <v>2500</v>
      </c>
      <c r="P98" s="6" t="s">
        <v>1873</v>
      </c>
      <c r="Q98" s="3"/>
      <c r="R98" s="2"/>
    </row>
    <row r="99" spans="1:18" ht="24.6" thickBot="1">
      <c r="A99" s="6">
        <v>94</v>
      </c>
      <c r="B99" s="6" t="s">
        <v>519</v>
      </c>
      <c r="C99" s="6" t="s">
        <v>1799</v>
      </c>
      <c r="D99" s="183"/>
      <c r="E99" s="184"/>
      <c r="F99" s="183"/>
      <c r="G99" s="100">
        <v>2000</v>
      </c>
      <c r="H99" s="100">
        <v>2000</v>
      </c>
      <c r="I99" s="100">
        <v>2000</v>
      </c>
      <c r="J99" s="182" t="s">
        <v>1691</v>
      </c>
      <c r="K99" s="183"/>
      <c r="L99" s="183"/>
      <c r="M99" s="183"/>
      <c r="N99" s="185"/>
      <c r="O99" s="100">
        <v>2000</v>
      </c>
      <c r="P99" s="6" t="s">
        <v>1874</v>
      </c>
      <c r="Q99" s="3"/>
      <c r="R99" s="2"/>
    </row>
    <row r="100" spans="1:18" ht="24.6" thickBot="1">
      <c r="A100" s="6">
        <v>95</v>
      </c>
      <c r="B100" s="6" t="s">
        <v>519</v>
      </c>
      <c r="C100" s="6" t="s">
        <v>1799</v>
      </c>
      <c r="D100" s="183"/>
      <c r="E100" s="184"/>
      <c r="F100" s="183"/>
      <c r="G100" s="100">
        <v>2500</v>
      </c>
      <c r="H100" s="100">
        <v>2500</v>
      </c>
      <c r="I100" s="100">
        <v>2500</v>
      </c>
      <c r="J100" s="182" t="s">
        <v>1691</v>
      </c>
      <c r="K100" s="183"/>
      <c r="L100" s="183"/>
      <c r="M100" s="183"/>
      <c r="N100" s="185"/>
      <c r="O100" s="100">
        <v>2500</v>
      </c>
      <c r="P100" s="6" t="s">
        <v>1875</v>
      </c>
      <c r="Q100" s="3"/>
      <c r="R100" s="2"/>
    </row>
    <row r="101" spans="1:18" ht="24.6" thickBot="1">
      <c r="A101" s="6">
        <v>96</v>
      </c>
      <c r="B101" s="6" t="s">
        <v>519</v>
      </c>
      <c r="C101" s="6" t="s">
        <v>1799</v>
      </c>
      <c r="D101" s="183"/>
      <c r="E101" s="184"/>
      <c r="F101" s="183"/>
      <c r="G101" s="100">
        <v>6000</v>
      </c>
      <c r="H101" s="100">
        <v>6000</v>
      </c>
      <c r="I101" s="100">
        <v>6000</v>
      </c>
      <c r="J101" s="182" t="s">
        <v>1691</v>
      </c>
      <c r="K101" s="183"/>
      <c r="L101" s="183"/>
      <c r="M101" s="183"/>
      <c r="N101" s="185"/>
      <c r="O101" s="100">
        <v>6000</v>
      </c>
      <c r="P101" s="6" t="s">
        <v>1832</v>
      </c>
      <c r="Q101" s="3"/>
      <c r="R101" s="2"/>
    </row>
    <row r="102" spans="1:18" ht="24.6" thickBot="1">
      <c r="A102" s="6">
        <v>97</v>
      </c>
      <c r="B102" s="6" t="s">
        <v>519</v>
      </c>
      <c r="C102" s="6" t="s">
        <v>1799</v>
      </c>
      <c r="D102" s="183"/>
      <c r="E102" s="184"/>
      <c r="F102" s="183"/>
      <c r="G102" s="100">
        <v>3000</v>
      </c>
      <c r="H102" s="100">
        <v>3000</v>
      </c>
      <c r="I102" s="100">
        <v>3000</v>
      </c>
      <c r="J102" s="182" t="s">
        <v>1691</v>
      </c>
      <c r="K102" s="183"/>
      <c r="L102" s="183"/>
      <c r="M102" s="183"/>
      <c r="N102" s="185"/>
      <c r="O102" s="100">
        <v>3000</v>
      </c>
      <c r="P102" s="6" t="s">
        <v>1876</v>
      </c>
      <c r="Q102" s="3"/>
      <c r="R102" s="2"/>
    </row>
    <row r="103" spans="1:18" ht="24.6" thickBot="1">
      <c r="A103" s="6">
        <v>98</v>
      </c>
      <c r="B103" s="6" t="s">
        <v>519</v>
      </c>
      <c r="C103" s="6" t="s">
        <v>1799</v>
      </c>
      <c r="D103" s="183"/>
      <c r="E103" s="184"/>
      <c r="F103" s="183"/>
      <c r="G103" s="100">
        <v>6000</v>
      </c>
      <c r="H103" s="100">
        <v>6000</v>
      </c>
      <c r="I103" s="100">
        <v>6000</v>
      </c>
      <c r="J103" s="182" t="s">
        <v>1691</v>
      </c>
      <c r="K103" s="183"/>
      <c r="L103" s="183"/>
      <c r="M103" s="183"/>
      <c r="N103" s="185"/>
      <c r="O103" s="100">
        <v>6000</v>
      </c>
      <c r="P103" s="6" t="s">
        <v>1877</v>
      </c>
      <c r="Q103" s="3"/>
      <c r="R103" s="2"/>
    </row>
    <row r="104" spans="1:18" ht="24.6" thickBot="1">
      <c r="A104" s="6">
        <v>99</v>
      </c>
      <c r="B104" s="6" t="s">
        <v>519</v>
      </c>
      <c r="C104" s="6" t="s">
        <v>1799</v>
      </c>
      <c r="D104" s="183"/>
      <c r="E104" s="184"/>
      <c r="F104" s="183"/>
      <c r="G104" s="100">
        <v>3000</v>
      </c>
      <c r="H104" s="100">
        <v>3000</v>
      </c>
      <c r="I104" s="100">
        <v>3000</v>
      </c>
      <c r="J104" s="182" t="s">
        <v>1691</v>
      </c>
      <c r="K104" s="183"/>
      <c r="L104" s="183"/>
      <c r="M104" s="183"/>
      <c r="N104" s="185"/>
      <c r="O104" s="100">
        <v>3000</v>
      </c>
      <c r="P104" s="6" t="s">
        <v>1878</v>
      </c>
      <c r="Q104" s="3"/>
      <c r="R104" s="2"/>
    </row>
    <row r="105" spans="1:18" ht="24.6" thickBot="1">
      <c r="A105" s="6">
        <v>100</v>
      </c>
      <c r="B105" s="6" t="s">
        <v>519</v>
      </c>
      <c r="C105" s="6" t="s">
        <v>1799</v>
      </c>
      <c r="D105" s="183"/>
      <c r="E105" s="184"/>
      <c r="F105" s="183"/>
      <c r="G105" s="100">
        <v>1500</v>
      </c>
      <c r="H105" s="100">
        <v>1500</v>
      </c>
      <c r="I105" s="100">
        <v>1500</v>
      </c>
      <c r="J105" s="182" t="s">
        <v>1691</v>
      </c>
      <c r="K105" s="183"/>
      <c r="L105" s="183"/>
      <c r="M105" s="183"/>
      <c r="N105" s="185"/>
      <c r="O105" s="100">
        <v>1500</v>
      </c>
      <c r="P105" s="6" t="s">
        <v>1879</v>
      </c>
      <c r="Q105" s="3"/>
      <c r="R105" s="2"/>
    </row>
    <row r="106" spans="1:18" ht="24.6" thickBot="1">
      <c r="A106" s="6">
        <v>101</v>
      </c>
      <c r="B106" s="6" t="s">
        <v>519</v>
      </c>
      <c r="C106" s="6" t="s">
        <v>1799</v>
      </c>
      <c r="D106" s="183"/>
      <c r="E106" s="184"/>
      <c r="F106" s="183"/>
      <c r="G106" s="100">
        <v>2000</v>
      </c>
      <c r="H106" s="100">
        <v>2000</v>
      </c>
      <c r="I106" s="100">
        <v>2000</v>
      </c>
      <c r="J106" s="182" t="s">
        <v>1691</v>
      </c>
      <c r="K106" s="183"/>
      <c r="L106" s="183"/>
      <c r="M106" s="183"/>
      <c r="N106" s="185"/>
      <c r="O106" s="100">
        <v>2000</v>
      </c>
      <c r="P106" s="6" t="s">
        <v>1880</v>
      </c>
      <c r="Q106" s="3"/>
      <c r="R106" s="2"/>
    </row>
    <row r="107" spans="1:18" ht="24.6" thickBot="1">
      <c r="A107" s="6">
        <v>102</v>
      </c>
      <c r="B107" s="6" t="s">
        <v>519</v>
      </c>
      <c r="C107" s="6" t="s">
        <v>1799</v>
      </c>
      <c r="D107" s="183"/>
      <c r="E107" s="184"/>
      <c r="F107" s="183"/>
      <c r="G107" s="100">
        <v>1500</v>
      </c>
      <c r="H107" s="100">
        <v>1500</v>
      </c>
      <c r="I107" s="100">
        <v>1500</v>
      </c>
      <c r="J107" s="182" t="s">
        <v>1691</v>
      </c>
      <c r="K107" s="183"/>
      <c r="L107" s="183"/>
      <c r="M107" s="183"/>
      <c r="N107" s="185"/>
      <c r="O107" s="100">
        <v>1500</v>
      </c>
      <c r="P107" s="6" t="s">
        <v>1881</v>
      </c>
      <c r="Q107" s="3"/>
      <c r="R107" s="2"/>
    </row>
    <row r="108" spans="1:18" ht="24.6" thickBot="1">
      <c r="A108" s="6">
        <v>103</v>
      </c>
      <c r="B108" s="6" t="s">
        <v>519</v>
      </c>
      <c r="C108" s="6" t="s">
        <v>1799</v>
      </c>
      <c r="D108" s="183"/>
      <c r="E108" s="184"/>
      <c r="F108" s="183"/>
      <c r="G108" s="100">
        <v>1500</v>
      </c>
      <c r="H108" s="100">
        <v>1500</v>
      </c>
      <c r="I108" s="100">
        <v>1500</v>
      </c>
      <c r="J108" s="182" t="s">
        <v>1691</v>
      </c>
      <c r="K108" s="183"/>
      <c r="L108" s="183"/>
      <c r="M108" s="183"/>
      <c r="N108" s="185"/>
      <c r="O108" s="100">
        <v>1500</v>
      </c>
      <c r="P108" s="6" t="s">
        <v>1882</v>
      </c>
      <c r="Q108" s="3"/>
      <c r="R108" s="2"/>
    </row>
    <row r="109" spans="1:18" ht="24.6" thickBot="1">
      <c r="A109" s="6">
        <v>104</v>
      </c>
      <c r="B109" s="6" t="s">
        <v>519</v>
      </c>
      <c r="C109" s="6" t="s">
        <v>1799</v>
      </c>
      <c r="D109" s="183"/>
      <c r="E109" s="184"/>
      <c r="F109" s="183"/>
      <c r="G109" s="100">
        <v>2000</v>
      </c>
      <c r="H109" s="100">
        <v>2000</v>
      </c>
      <c r="I109" s="100">
        <v>2000</v>
      </c>
      <c r="J109" s="182" t="s">
        <v>1691</v>
      </c>
      <c r="K109" s="183"/>
      <c r="L109" s="183"/>
      <c r="M109" s="183"/>
      <c r="N109" s="185"/>
      <c r="O109" s="100">
        <v>2000</v>
      </c>
      <c r="P109" s="6" t="s">
        <v>1883</v>
      </c>
      <c r="Q109" s="3"/>
      <c r="R109" s="2"/>
    </row>
    <row r="110" spans="1:18" ht="24.6" thickBot="1">
      <c r="A110" s="6">
        <v>105</v>
      </c>
      <c r="B110" s="6" t="s">
        <v>519</v>
      </c>
      <c r="C110" s="6" t="s">
        <v>1799</v>
      </c>
      <c r="D110" s="183"/>
      <c r="E110" s="184"/>
      <c r="F110" s="183"/>
      <c r="G110" s="100">
        <v>2500</v>
      </c>
      <c r="H110" s="100">
        <v>2500</v>
      </c>
      <c r="I110" s="100">
        <v>2500</v>
      </c>
      <c r="J110" s="182" t="s">
        <v>1691</v>
      </c>
      <c r="K110" s="183"/>
      <c r="L110" s="183"/>
      <c r="M110" s="183"/>
      <c r="N110" s="185"/>
      <c r="O110" s="100">
        <v>2500</v>
      </c>
      <c r="P110" s="6" t="s">
        <v>1884</v>
      </c>
      <c r="Q110" s="3"/>
      <c r="R110" s="2"/>
    </row>
    <row r="111" spans="1:18" ht="24.6" thickBot="1">
      <c r="A111" s="6">
        <v>106</v>
      </c>
      <c r="B111" s="6" t="s">
        <v>519</v>
      </c>
      <c r="C111" s="6" t="s">
        <v>1799</v>
      </c>
      <c r="D111" s="183"/>
      <c r="E111" s="184"/>
      <c r="F111" s="183"/>
      <c r="G111" s="100">
        <v>2000</v>
      </c>
      <c r="H111" s="100">
        <v>2000</v>
      </c>
      <c r="I111" s="100">
        <v>2000</v>
      </c>
      <c r="J111" s="182" t="s">
        <v>1691</v>
      </c>
      <c r="K111" s="183"/>
      <c r="L111" s="183"/>
      <c r="M111" s="183"/>
      <c r="N111" s="185"/>
      <c r="O111" s="100">
        <v>2000</v>
      </c>
      <c r="P111" s="6" t="s">
        <v>1885</v>
      </c>
      <c r="Q111" s="3"/>
      <c r="R111" s="2"/>
    </row>
    <row r="112" spans="1:18" ht="24.6" thickBot="1">
      <c r="A112" s="6">
        <v>107</v>
      </c>
      <c r="B112" s="6" t="s">
        <v>519</v>
      </c>
      <c r="C112" s="6" t="s">
        <v>1799</v>
      </c>
      <c r="D112" s="183"/>
      <c r="E112" s="184"/>
      <c r="F112" s="183"/>
      <c r="G112" s="100">
        <v>1500</v>
      </c>
      <c r="H112" s="100">
        <v>1500</v>
      </c>
      <c r="I112" s="100">
        <v>1500</v>
      </c>
      <c r="J112" s="182" t="s">
        <v>1691</v>
      </c>
      <c r="K112" s="183"/>
      <c r="L112" s="183"/>
      <c r="M112" s="183"/>
      <c r="N112" s="185"/>
      <c r="O112" s="100">
        <v>1500</v>
      </c>
      <c r="P112" s="6" t="s">
        <v>1886</v>
      </c>
      <c r="Q112" s="3"/>
      <c r="R112" s="2"/>
    </row>
    <row r="113" spans="1:18" ht="24.6" thickBot="1">
      <c r="A113" s="6">
        <v>108</v>
      </c>
      <c r="B113" s="6" t="s">
        <v>519</v>
      </c>
      <c r="C113" s="6" t="s">
        <v>1799</v>
      </c>
      <c r="D113" s="183"/>
      <c r="E113" s="184"/>
      <c r="F113" s="183"/>
      <c r="G113" s="100">
        <v>1500</v>
      </c>
      <c r="H113" s="100">
        <v>1500</v>
      </c>
      <c r="I113" s="100">
        <v>1500</v>
      </c>
      <c r="J113" s="182" t="s">
        <v>1691</v>
      </c>
      <c r="K113" s="183"/>
      <c r="L113" s="183"/>
      <c r="M113" s="183"/>
      <c r="N113" s="185"/>
      <c r="O113" s="100">
        <v>1500</v>
      </c>
      <c r="P113" s="6" t="s">
        <v>1887</v>
      </c>
      <c r="Q113" s="3"/>
      <c r="R113" s="2"/>
    </row>
    <row r="114" spans="1:18" ht="24.6" thickBot="1">
      <c r="A114" s="6">
        <v>109</v>
      </c>
      <c r="B114" s="6" t="s">
        <v>519</v>
      </c>
      <c r="C114" s="6" t="s">
        <v>1799</v>
      </c>
      <c r="D114" s="183"/>
      <c r="E114" s="184"/>
      <c r="F114" s="183"/>
      <c r="G114" s="100">
        <v>1500</v>
      </c>
      <c r="H114" s="100">
        <v>1500</v>
      </c>
      <c r="I114" s="100">
        <v>1500</v>
      </c>
      <c r="J114" s="182" t="s">
        <v>1691</v>
      </c>
      <c r="K114" s="183"/>
      <c r="L114" s="183"/>
      <c r="M114" s="183"/>
      <c r="N114" s="185"/>
      <c r="O114" s="100">
        <v>1500</v>
      </c>
      <c r="P114" s="6" t="s">
        <v>1888</v>
      </c>
      <c r="Q114" s="3"/>
      <c r="R114" s="2"/>
    </row>
    <row r="115" spans="1:18" ht="24.6" thickBot="1">
      <c r="A115" s="6">
        <v>110</v>
      </c>
      <c r="B115" s="6" t="s">
        <v>519</v>
      </c>
      <c r="C115" s="6" t="s">
        <v>1799</v>
      </c>
      <c r="D115" s="183"/>
      <c r="E115" s="184"/>
      <c r="F115" s="183"/>
      <c r="G115" s="100">
        <v>3000</v>
      </c>
      <c r="H115" s="100">
        <v>3000</v>
      </c>
      <c r="I115" s="100">
        <v>3000</v>
      </c>
      <c r="J115" s="182" t="s">
        <v>1691</v>
      </c>
      <c r="K115" s="183"/>
      <c r="L115" s="183"/>
      <c r="M115" s="183"/>
      <c r="N115" s="185"/>
      <c r="O115" s="100">
        <v>3000</v>
      </c>
      <c r="P115" s="6" t="s">
        <v>1889</v>
      </c>
      <c r="Q115" s="3"/>
      <c r="R115" s="2"/>
    </row>
    <row r="116" spans="1:18" ht="24.6" thickBot="1">
      <c r="A116" s="6">
        <v>111</v>
      </c>
      <c r="B116" s="6" t="s">
        <v>519</v>
      </c>
      <c r="C116" s="6" t="s">
        <v>1799</v>
      </c>
      <c r="D116" s="183"/>
      <c r="E116" s="184"/>
      <c r="F116" s="183"/>
      <c r="G116" s="100">
        <v>2000</v>
      </c>
      <c r="H116" s="100">
        <v>2000</v>
      </c>
      <c r="I116" s="100">
        <v>2000</v>
      </c>
      <c r="J116" s="182" t="s">
        <v>1691</v>
      </c>
      <c r="K116" s="183"/>
      <c r="L116" s="183"/>
      <c r="M116" s="183"/>
      <c r="N116" s="185"/>
      <c r="O116" s="100">
        <v>2000</v>
      </c>
      <c r="P116" s="6" t="s">
        <v>1885</v>
      </c>
      <c r="Q116" s="3"/>
      <c r="R116" s="2"/>
    </row>
    <row r="117" spans="1:18" ht="24.6" thickBot="1">
      <c r="A117" s="6">
        <v>112</v>
      </c>
      <c r="B117" s="6" t="s">
        <v>519</v>
      </c>
      <c r="C117" s="6" t="s">
        <v>1799</v>
      </c>
      <c r="D117" s="183"/>
      <c r="E117" s="184"/>
      <c r="F117" s="183"/>
      <c r="G117" s="100">
        <v>1500</v>
      </c>
      <c r="H117" s="100">
        <v>1500</v>
      </c>
      <c r="I117" s="100">
        <v>1500</v>
      </c>
      <c r="J117" s="182" t="s">
        <v>1691</v>
      </c>
      <c r="K117" s="183"/>
      <c r="L117" s="183"/>
      <c r="M117" s="183"/>
      <c r="N117" s="185"/>
      <c r="O117" s="100">
        <v>1500</v>
      </c>
      <c r="P117" s="6" t="s">
        <v>1890</v>
      </c>
      <c r="Q117" s="3"/>
      <c r="R117" s="2"/>
    </row>
    <row r="118" spans="1:18" ht="24.6" thickBot="1">
      <c r="A118" s="6">
        <v>113</v>
      </c>
      <c r="B118" s="6" t="s">
        <v>519</v>
      </c>
      <c r="C118" s="6" t="s">
        <v>1799</v>
      </c>
      <c r="D118" s="183"/>
      <c r="E118" s="184"/>
      <c r="F118" s="183"/>
      <c r="G118" s="100">
        <v>5500</v>
      </c>
      <c r="H118" s="100">
        <v>5500</v>
      </c>
      <c r="I118" s="100">
        <v>5500</v>
      </c>
      <c r="J118" s="182" t="s">
        <v>1691</v>
      </c>
      <c r="K118" s="183"/>
      <c r="L118" s="183"/>
      <c r="M118" s="183"/>
      <c r="N118" s="185"/>
      <c r="O118" s="100">
        <v>5500</v>
      </c>
      <c r="P118" s="6" t="s">
        <v>1859</v>
      </c>
      <c r="Q118" s="3"/>
      <c r="R118" s="2"/>
    </row>
    <row r="119" spans="1:18" ht="24.6" thickBot="1">
      <c r="A119" s="6">
        <v>114</v>
      </c>
      <c r="B119" s="6" t="s">
        <v>519</v>
      </c>
      <c r="C119" s="6" t="s">
        <v>1799</v>
      </c>
      <c r="D119" s="183"/>
      <c r="E119" s="184"/>
      <c r="F119" s="183"/>
      <c r="G119" s="100">
        <v>1500</v>
      </c>
      <c r="H119" s="100">
        <v>1500</v>
      </c>
      <c r="I119" s="100">
        <v>1500</v>
      </c>
      <c r="J119" s="182" t="s">
        <v>1691</v>
      </c>
      <c r="K119" s="183"/>
      <c r="L119" s="183"/>
      <c r="M119" s="183"/>
      <c r="N119" s="185"/>
      <c r="O119" s="100">
        <v>1500</v>
      </c>
      <c r="P119" s="6" t="s">
        <v>1891</v>
      </c>
      <c r="Q119" s="3"/>
      <c r="R119" s="2"/>
    </row>
    <row r="120" spans="1:18" ht="24.6" thickBot="1">
      <c r="A120" s="6">
        <v>115</v>
      </c>
      <c r="B120" s="6" t="s">
        <v>519</v>
      </c>
      <c r="C120" s="6" t="s">
        <v>1799</v>
      </c>
      <c r="D120" s="183"/>
      <c r="E120" s="184"/>
      <c r="F120" s="183"/>
      <c r="G120" s="100">
        <v>2500</v>
      </c>
      <c r="H120" s="100">
        <v>2500</v>
      </c>
      <c r="I120" s="100">
        <v>2500</v>
      </c>
      <c r="J120" s="182" t="s">
        <v>1691</v>
      </c>
      <c r="K120" s="183"/>
      <c r="L120" s="183"/>
      <c r="M120" s="183"/>
      <c r="N120" s="185"/>
      <c r="O120" s="100">
        <v>2500</v>
      </c>
      <c r="P120" s="6" t="s">
        <v>1892</v>
      </c>
      <c r="Q120" s="3"/>
      <c r="R120" s="2"/>
    </row>
    <row r="121" spans="1:18" ht="24.6" thickBot="1">
      <c r="A121" s="6">
        <v>116</v>
      </c>
      <c r="B121" s="6" t="s">
        <v>519</v>
      </c>
      <c r="C121" s="6" t="s">
        <v>1799</v>
      </c>
      <c r="D121" s="183"/>
      <c r="E121" s="184"/>
      <c r="F121" s="183"/>
      <c r="G121" s="100">
        <v>3000</v>
      </c>
      <c r="H121" s="100">
        <v>3000</v>
      </c>
      <c r="I121" s="100">
        <v>3000</v>
      </c>
      <c r="J121" s="182" t="s">
        <v>1691</v>
      </c>
      <c r="K121" s="183"/>
      <c r="L121" s="183"/>
      <c r="M121" s="183"/>
      <c r="N121" s="185"/>
      <c r="O121" s="100">
        <v>3000</v>
      </c>
      <c r="P121" s="6" t="s">
        <v>1893</v>
      </c>
      <c r="Q121" s="3"/>
      <c r="R121" s="2"/>
    </row>
    <row r="122" spans="1:18" ht="24.6" thickBot="1">
      <c r="A122" s="6">
        <v>117</v>
      </c>
      <c r="B122" s="6" t="s">
        <v>519</v>
      </c>
      <c r="C122" s="6" t="s">
        <v>1799</v>
      </c>
      <c r="D122" s="183"/>
      <c r="E122" s="184"/>
      <c r="F122" s="186"/>
      <c r="G122" s="174">
        <v>3000</v>
      </c>
      <c r="H122" s="174">
        <v>3000</v>
      </c>
      <c r="I122" s="100">
        <v>3000</v>
      </c>
      <c r="J122" s="182" t="s">
        <v>1691</v>
      </c>
      <c r="K122" s="183"/>
      <c r="L122" s="183"/>
      <c r="M122" s="183"/>
      <c r="N122" s="185"/>
      <c r="O122" s="100">
        <v>3000</v>
      </c>
      <c r="P122" s="6" t="s">
        <v>1894</v>
      </c>
      <c r="Q122" s="3"/>
      <c r="R122" s="2"/>
    </row>
    <row r="123" spans="1:18" ht="15" customHeight="1" thickBot="1">
      <c r="A123" s="174" t="s">
        <v>14</v>
      </c>
      <c r="B123" s="174"/>
      <c r="C123" s="174"/>
      <c r="D123" s="174"/>
      <c r="E123" s="174"/>
      <c r="F123" s="174"/>
      <c r="G123" s="174">
        <f>SUM(G6:G122)</f>
        <v>622625</v>
      </c>
      <c r="H123" s="174">
        <f>SUM(H6:H122)</f>
        <v>622625</v>
      </c>
      <c r="I123" s="174">
        <f>SUM(I6:I122)</f>
        <v>622625</v>
      </c>
      <c r="J123" s="174"/>
      <c r="K123" s="174"/>
      <c r="L123" s="174"/>
      <c r="M123" s="174"/>
      <c r="N123" s="174"/>
      <c r="O123" s="174">
        <f>SUM(O6:O122)</f>
        <v>622625</v>
      </c>
      <c r="P123" s="174"/>
      <c r="Q123" s="265"/>
      <c r="R123" s="266"/>
    </row>
    <row r="124" spans="1:18" ht="15" customHeight="1" thickBot="1">
      <c r="A124" s="271" t="s">
        <v>28</v>
      </c>
      <c r="B124" s="272"/>
      <c r="C124" s="272"/>
      <c r="D124" s="272"/>
      <c r="E124" s="273"/>
      <c r="F124" s="263"/>
      <c r="G124" s="263"/>
      <c r="H124" s="263"/>
      <c r="I124" s="263"/>
      <c r="J124" s="263"/>
      <c r="K124" s="263"/>
      <c r="L124" s="263"/>
      <c r="M124" s="263"/>
      <c r="N124" s="263"/>
      <c r="O124" s="263"/>
      <c r="P124" s="264"/>
      <c r="Q124" s="2"/>
      <c r="R124" s="2"/>
    </row>
    <row r="125" spans="1:18" ht="15" customHeight="1" thickBot="1">
      <c r="A125" s="274" t="s">
        <v>29</v>
      </c>
      <c r="B125" s="267"/>
      <c r="C125" s="267"/>
      <c r="D125" s="267"/>
      <c r="E125" s="275"/>
      <c r="F125" s="267"/>
      <c r="G125" s="267"/>
      <c r="H125" s="267"/>
      <c r="I125" s="267"/>
      <c r="J125" s="267"/>
      <c r="K125" s="267"/>
      <c r="L125" s="267"/>
      <c r="M125" s="267"/>
      <c r="N125" s="267"/>
      <c r="O125" s="267"/>
      <c r="P125" s="268"/>
      <c r="Q125" s="265"/>
      <c r="R125" s="266"/>
    </row>
    <row r="126" spans="1:18" ht="15" customHeight="1" thickBot="1">
      <c r="A126" s="260" t="s">
        <v>30</v>
      </c>
      <c r="B126" s="261"/>
      <c r="C126" s="261"/>
      <c r="D126" s="261"/>
      <c r="E126" s="262"/>
      <c r="F126" s="269"/>
      <c r="G126" s="269"/>
      <c r="H126" s="269"/>
      <c r="I126" s="269"/>
      <c r="J126" s="269"/>
      <c r="K126" s="269"/>
      <c r="L126" s="269"/>
      <c r="M126" s="269"/>
      <c r="N126" s="269"/>
      <c r="O126" s="269"/>
      <c r="P126" s="270"/>
      <c r="Q126" s="265"/>
      <c r="R126" s="266"/>
    </row>
    <row r="127" spans="1:18" ht="15.6">
      <c r="A127" s="2"/>
      <c r="B127" s="2"/>
      <c r="C127" s="2"/>
      <c r="D127" s="2"/>
      <c r="E127" s="2"/>
      <c r="F127" s="2"/>
      <c r="G127" s="2"/>
      <c r="H127" s="2"/>
      <c r="I127" s="2"/>
      <c r="J127" s="187"/>
      <c r="K127" s="2"/>
      <c r="L127" s="2"/>
      <c r="M127" s="2"/>
      <c r="N127" s="2"/>
      <c r="O127" s="2"/>
      <c r="P127" s="2"/>
      <c r="Q127" s="2"/>
      <c r="R127" s="1"/>
    </row>
  </sheetData>
  <mergeCells count="26">
    <mergeCell ref="A1:P1"/>
    <mergeCell ref="A2:P2"/>
    <mergeCell ref="A3:A4"/>
    <mergeCell ref="B3:B4"/>
    <mergeCell ref="C3:C4"/>
    <mergeCell ref="D3:D4"/>
    <mergeCell ref="E3:F3"/>
    <mergeCell ref="G3:J3"/>
    <mergeCell ref="K3:N3"/>
    <mergeCell ref="O3:O4"/>
    <mergeCell ref="P3:P4"/>
    <mergeCell ref="Q9:R9"/>
    <mergeCell ref="Q123:R123"/>
    <mergeCell ref="Q3:R3"/>
    <mergeCell ref="Q4:R4"/>
    <mergeCell ref="Q6:R6"/>
    <mergeCell ref="Q7:R7"/>
    <mergeCell ref="Q5:R5"/>
    <mergeCell ref="A126:E126"/>
    <mergeCell ref="F126:P126"/>
    <mergeCell ref="Q126:R126"/>
    <mergeCell ref="A124:E124"/>
    <mergeCell ref="F124:P124"/>
    <mergeCell ref="A125:E125"/>
    <mergeCell ref="F125:P125"/>
    <mergeCell ref="Q125:R125"/>
  </mergeCells>
  <pageMargins left="0.7" right="0.7" top="0.75" bottom="0.75" header="0.3" footer="0.3"/>
  <pageSetup scale="55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0"/>
  <dimension ref="A1:H12"/>
  <sheetViews>
    <sheetView showGridLines="0" zoomScaleNormal="100" workbookViewId="0">
      <selection sqref="A1:H1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348" t="s">
        <v>167</v>
      </c>
      <c r="B1" s="348"/>
      <c r="C1" s="348"/>
      <c r="D1" s="348"/>
      <c r="E1" s="348"/>
      <c r="F1" s="348"/>
      <c r="G1" s="348"/>
      <c r="H1" s="348"/>
    </row>
    <row r="2" spans="1:8" ht="8.4" customHeight="1" thickBot="1">
      <c r="A2" s="310"/>
      <c r="B2" s="310"/>
      <c r="C2" s="310"/>
      <c r="D2" s="310"/>
      <c r="E2" s="310"/>
      <c r="F2" s="310"/>
      <c r="G2" s="310"/>
      <c r="H2" s="310"/>
    </row>
    <row r="3" spans="1:8" ht="15" thickBot="1">
      <c r="A3" s="349" t="s">
        <v>370</v>
      </c>
      <c r="B3" s="350"/>
      <c r="C3" s="350"/>
      <c r="D3" s="350"/>
      <c r="E3" s="350"/>
      <c r="F3" s="350"/>
      <c r="G3" s="350"/>
      <c r="H3" s="351"/>
    </row>
    <row r="4" spans="1:8" ht="53.4" customHeight="1" thickBot="1">
      <c r="A4" s="52" t="s">
        <v>166</v>
      </c>
      <c r="B4" s="22" t="s">
        <v>133</v>
      </c>
      <c r="C4" s="22" t="s">
        <v>371</v>
      </c>
      <c r="D4" s="22" t="s">
        <v>135</v>
      </c>
      <c r="E4" s="22" t="s">
        <v>372</v>
      </c>
      <c r="F4" s="22" t="s">
        <v>99</v>
      </c>
      <c r="G4" s="22" t="s">
        <v>137</v>
      </c>
      <c r="H4" s="23" t="s">
        <v>100</v>
      </c>
    </row>
    <row r="5" spans="1:8" ht="15" thickBot="1">
      <c r="A5" s="22">
        <v>1</v>
      </c>
      <c r="B5" s="18">
        <v>2</v>
      </c>
      <c r="C5" s="22">
        <v>3</v>
      </c>
      <c r="D5" s="22">
        <v>4</v>
      </c>
      <c r="E5" s="22">
        <v>5</v>
      </c>
      <c r="F5" s="22">
        <v>6</v>
      </c>
      <c r="G5" s="22">
        <v>7</v>
      </c>
      <c r="H5" s="23" t="s">
        <v>138</v>
      </c>
    </row>
    <row r="6" spans="1:8" ht="28.2" thickBot="1">
      <c r="A6" s="24" t="s">
        <v>373</v>
      </c>
      <c r="B6" s="39" t="s">
        <v>374</v>
      </c>
      <c r="C6" s="24"/>
      <c r="D6" s="24"/>
      <c r="E6" s="24"/>
      <c r="F6" s="24"/>
      <c r="G6" s="24"/>
      <c r="H6" s="25"/>
    </row>
    <row r="7" spans="1:8" ht="15" thickBot="1">
      <c r="A7" s="24" t="s">
        <v>55</v>
      </c>
      <c r="B7" s="39"/>
      <c r="C7" s="24"/>
      <c r="D7" s="24"/>
      <c r="E7" s="24"/>
      <c r="F7" s="24"/>
      <c r="G7" s="24"/>
      <c r="H7" s="25"/>
    </row>
    <row r="8" spans="1:8" ht="15" thickBot="1">
      <c r="A8" s="24" t="s">
        <v>59</v>
      </c>
      <c r="B8" s="39"/>
      <c r="C8" s="24"/>
      <c r="D8" s="24"/>
      <c r="E8" s="24"/>
      <c r="F8" s="24"/>
      <c r="G8" s="24"/>
      <c r="H8" s="25"/>
    </row>
    <row r="9" spans="1:8" ht="28.2" thickBot="1">
      <c r="A9" s="24" t="s">
        <v>375</v>
      </c>
      <c r="B9" s="39" t="s">
        <v>376</v>
      </c>
      <c r="C9" s="24"/>
      <c r="D9" s="24"/>
      <c r="E9" s="24"/>
      <c r="F9" s="24"/>
      <c r="G9" s="24"/>
      <c r="H9" s="25"/>
    </row>
    <row r="10" spans="1:8" ht="15" thickBot="1">
      <c r="A10" s="24" t="s">
        <v>55</v>
      </c>
      <c r="B10" s="39"/>
      <c r="C10" s="24"/>
      <c r="D10" s="24"/>
      <c r="E10" s="24"/>
      <c r="F10" s="24"/>
      <c r="G10" s="24"/>
      <c r="H10" s="25"/>
    </row>
    <row r="11" spans="1:8" ht="15" thickBot="1">
      <c r="A11" s="24" t="s">
        <v>59</v>
      </c>
      <c r="B11" s="39"/>
      <c r="C11" s="24"/>
      <c r="D11" s="24"/>
      <c r="E11" s="24"/>
      <c r="F11" s="24"/>
      <c r="G11" s="24"/>
      <c r="H11" s="25"/>
    </row>
    <row r="12" spans="1:8" ht="15" thickBot="1">
      <c r="A12" s="24"/>
      <c r="B12" s="39" t="s">
        <v>377</v>
      </c>
      <c r="C12" s="24"/>
      <c r="D12" s="24"/>
      <c r="E12" s="24"/>
      <c r="F12" s="24"/>
      <c r="G12" s="24"/>
      <c r="H12" s="25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31"/>
  <dimension ref="A1:H16"/>
  <sheetViews>
    <sheetView showGridLines="0" zoomScaleNormal="100" workbookViewId="0">
      <selection sqref="A1:H1"/>
    </sheetView>
  </sheetViews>
  <sheetFormatPr defaultRowHeight="14.4"/>
  <cols>
    <col min="1" max="1" width="6.6640625" customWidth="1"/>
    <col min="2" max="2" width="40.33203125" customWidth="1"/>
    <col min="3" max="3" width="23.6640625" customWidth="1"/>
    <col min="4" max="8" width="19.6640625" customWidth="1"/>
  </cols>
  <sheetData>
    <row r="1" spans="1:8">
      <c r="A1" s="348" t="s">
        <v>167</v>
      </c>
      <c r="B1" s="348"/>
      <c r="C1" s="348"/>
      <c r="D1" s="348"/>
      <c r="E1" s="348"/>
      <c r="F1" s="348"/>
      <c r="G1" s="348"/>
      <c r="H1" s="348"/>
    </row>
    <row r="2" spans="1:8" ht="8.4" customHeight="1" thickBot="1">
      <c r="A2" s="310"/>
      <c r="B2" s="310"/>
      <c r="C2" s="310"/>
      <c r="D2" s="310"/>
      <c r="E2" s="310"/>
      <c r="F2" s="310"/>
      <c r="G2" s="310"/>
      <c r="H2" s="310"/>
    </row>
    <row r="3" spans="1:8" ht="15" thickBot="1">
      <c r="A3" s="349" t="s">
        <v>378</v>
      </c>
      <c r="B3" s="350"/>
      <c r="C3" s="350"/>
      <c r="D3" s="350"/>
      <c r="E3" s="350"/>
      <c r="F3" s="350"/>
      <c r="G3" s="350"/>
      <c r="H3" s="351"/>
    </row>
    <row r="4" spans="1:8" ht="53.4" customHeight="1" thickBot="1">
      <c r="A4" s="52" t="s">
        <v>166</v>
      </c>
      <c r="B4" s="22" t="s">
        <v>133</v>
      </c>
      <c r="C4" s="22" t="s">
        <v>379</v>
      </c>
      <c r="D4" s="22" t="s">
        <v>135</v>
      </c>
      <c r="E4" s="22" t="s">
        <v>136</v>
      </c>
      <c r="F4" s="22" t="s">
        <v>99</v>
      </c>
      <c r="G4" s="22" t="s">
        <v>137</v>
      </c>
      <c r="H4" s="23" t="s">
        <v>100</v>
      </c>
    </row>
    <row r="5" spans="1:8" ht="15" thickBot="1">
      <c r="A5" s="22">
        <v>1</v>
      </c>
      <c r="B5" s="18">
        <v>2</v>
      </c>
      <c r="C5" s="22">
        <v>3</v>
      </c>
      <c r="D5" s="22">
        <v>4</v>
      </c>
      <c r="E5" s="22">
        <v>5</v>
      </c>
      <c r="F5" s="22">
        <v>6</v>
      </c>
      <c r="G5" s="22">
        <v>7</v>
      </c>
      <c r="H5" s="23" t="s">
        <v>138</v>
      </c>
    </row>
    <row r="6" spans="1:8" ht="42" thickBot="1">
      <c r="A6" s="24" t="s">
        <v>380</v>
      </c>
      <c r="B6" s="39" t="s">
        <v>381</v>
      </c>
      <c r="C6" s="24"/>
      <c r="D6" s="24"/>
      <c r="E6" s="24"/>
      <c r="F6" s="24"/>
      <c r="G6" s="24"/>
      <c r="H6" s="25"/>
    </row>
    <row r="7" spans="1:8" ht="28.2" thickBot="1">
      <c r="A7" s="24" t="s">
        <v>382</v>
      </c>
      <c r="B7" s="24" t="s">
        <v>353</v>
      </c>
      <c r="C7" s="24"/>
      <c r="D7" s="24"/>
      <c r="E7" s="24"/>
      <c r="F7" s="24"/>
      <c r="G7" s="24"/>
      <c r="H7" s="25"/>
    </row>
    <row r="8" spans="1:8" ht="15" thickBot="1">
      <c r="A8" s="24" t="s">
        <v>55</v>
      </c>
      <c r="B8" s="39"/>
      <c r="C8" s="24"/>
      <c r="D8" s="24"/>
      <c r="E8" s="24"/>
      <c r="F8" s="24"/>
      <c r="G8" s="24"/>
      <c r="H8" s="25"/>
    </row>
    <row r="9" spans="1:8" ht="15" thickBot="1">
      <c r="A9" s="24" t="s">
        <v>59</v>
      </c>
      <c r="B9" s="39"/>
      <c r="C9" s="24"/>
      <c r="D9" s="24"/>
      <c r="E9" s="24"/>
      <c r="F9" s="24"/>
      <c r="G9" s="24"/>
      <c r="H9" s="25"/>
    </row>
    <row r="10" spans="1:8" ht="28.2" thickBot="1">
      <c r="A10" s="24" t="s">
        <v>383</v>
      </c>
      <c r="B10" s="24" t="s">
        <v>384</v>
      </c>
      <c r="C10" s="24"/>
      <c r="D10" s="24"/>
      <c r="E10" s="24"/>
      <c r="F10" s="24"/>
      <c r="G10" s="24"/>
      <c r="H10" s="25"/>
    </row>
    <row r="11" spans="1:8" ht="15" thickBot="1">
      <c r="A11" s="24" t="s">
        <v>55</v>
      </c>
      <c r="B11" s="39"/>
      <c r="C11" s="24"/>
      <c r="D11" s="24"/>
      <c r="E11" s="24"/>
      <c r="F11" s="24"/>
      <c r="G11" s="24"/>
      <c r="H11" s="25"/>
    </row>
    <row r="12" spans="1:8" ht="15" thickBot="1">
      <c r="A12" s="24" t="s">
        <v>59</v>
      </c>
      <c r="B12" s="39"/>
      <c r="C12" s="24"/>
      <c r="D12" s="24"/>
      <c r="E12" s="24"/>
      <c r="F12" s="24"/>
      <c r="G12" s="24"/>
      <c r="H12" s="25"/>
    </row>
    <row r="13" spans="1:8" ht="15" thickBot="1">
      <c r="A13" s="24" t="s">
        <v>385</v>
      </c>
      <c r="B13" s="39" t="s">
        <v>386</v>
      </c>
      <c r="C13" s="24"/>
      <c r="D13" s="24"/>
      <c r="E13" s="24"/>
      <c r="F13" s="24"/>
      <c r="G13" s="24"/>
      <c r="H13" s="25"/>
    </row>
    <row r="14" spans="1:8" ht="15" thickBot="1">
      <c r="A14" s="24" t="s">
        <v>55</v>
      </c>
      <c r="B14" s="39"/>
      <c r="C14" s="24"/>
      <c r="D14" s="24"/>
      <c r="E14" s="24"/>
      <c r="F14" s="24"/>
      <c r="G14" s="24"/>
      <c r="H14" s="25"/>
    </row>
    <row r="15" spans="1:8" ht="15" thickBot="1">
      <c r="A15" s="24" t="s">
        <v>59</v>
      </c>
      <c r="B15" s="39"/>
      <c r="C15" s="24"/>
      <c r="D15" s="24"/>
      <c r="E15" s="24"/>
      <c r="F15" s="24"/>
      <c r="G15" s="24"/>
      <c r="H15" s="25"/>
    </row>
    <row r="16" spans="1:8" ht="15" thickBot="1">
      <c r="A16" s="24"/>
      <c r="B16" s="39" t="s">
        <v>387</v>
      </c>
      <c r="C16" s="24"/>
      <c r="D16" s="24"/>
      <c r="E16" s="24"/>
      <c r="F16" s="24"/>
      <c r="G16" s="24"/>
      <c r="H16" s="25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2"/>
  <dimension ref="A1:H15"/>
  <sheetViews>
    <sheetView showGridLines="0" zoomScaleNormal="100" workbookViewId="0">
      <selection activeCell="E6" sqref="E6"/>
    </sheetView>
  </sheetViews>
  <sheetFormatPr defaultRowHeight="14.4"/>
  <cols>
    <col min="1" max="1" width="6.6640625" customWidth="1"/>
    <col min="2" max="2" width="40.33203125" customWidth="1"/>
    <col min="3" max="3" width="23.6640625" customWidth="1"/>
    <col min="4" max="8" width="19.6640625" customWidth="1"/>
  </cols>
  <sheetData>
    <row r="1" spans="1:8">
      <c r="A1" s="348" t="s">
        <v>167</v>
      </c>
      <c r="B1" s="348"/>
      <c r="C1" s="348"/>
      <c r="D1" s="348"/>
      <c r="E1" s="348"/>
      <c r="F1" s="348"/>
      <c r="G1" s="348"/>
      <c r="H1" s="348"/>
    </row>
    <row r="2" spans="1:8" ht="8.4" customHeight="1" thickBot="1">
      <c r="A2" s="310"/>
      <c r="B2" s="310"/>
      <c r="C2" s="310"/>
      <c r="D2" s="310"/>
      <c r="E2" s="310"/>
      <c r="F2" s="310"/>
      <c r="G2" s="310"/>
      <c r="H2" s="310"/>
    </row>
    <row r="3" spans="1:8" ht="15" thickBot="1">
      <c r="A3" s="349" t="s">
        <v>388</v>
      </c>
      <c r="B3" s="350"/>
      <c r="C3" s="350"/>
      <c r="D3" s="350"/>
      <c r="E3" s="350"/>
      <c r="F3" s="350"/>
      <c r="G3" s="350"/>
      <c r="H3" s="351"/>
    </row>
    <row r="4" spans="1:8" ht="53.4" customHeight="1" thickBot="1">
      <c r="A4" s="59" t="s">
        <v>445</v>
      </c>
      <c r="B4" s="22" t="s">
        <v>133</v>
      </c>
      <c r="C4" s="22" t="s">
        <v>169</v>
      </c>
      <c r="D4" s="22" t="s">
        <v>135</v>
      </c>
      <c r="E4" s="22" t="s">
        <v>364</v>
      </c>
      <c r="F4" s="22" t="s">
        <v>99</v>
      </c>
      <c r="G4" s="22" t="s">
        <v>137</v>
      </c>
      <c r="H4" s="23" t="s">
        <v>100</v>
      </c>
    </row>
    <row r="5" spans="1:8" ht="15" thickBot="1">
      <c r="A5" s="22">
        <v>1</v>
      </c>
      <c r="B5" s="18">
        <v>2</v>
      </c>
      <c r="C5" s="22">
        <v>3</v>
      </c>
      <c r="D5" s="22">
        <v>4</v>
      </c>
      <c r="E5" s="22">
        <v>5</v>
      </c>
      <c r="F5" s="22">
        <v>6</v>
      </c>
      <c r="G5" s="22">
        <v>7</v>
      </c>
      <c r="H5" s="23" t="s">
        <v>138</v>
      </c>
    </row>
    <row r="6" spans="1:8" ht="28.2" thickBot="1">
      <c r="A6" s="24" t="s">
        <v>389</v>
      </c>
      <c r="B6" s="39" t="s">
        <v>390</v>
      </c>
      <c r="C6" s="24"/>
      <c r="D6" s="24"/>
      <c r="E6" s="24"/>
      <c r="F6" s="24"/>
      <c r="G6" s="24"/>
      <c r="H6" s="25"/>
    </row>
    <row r="7" spans="1:8" ht="15" thickBot="1">
      <c r="A7" s="24" t="s">
        <v>55</v>
      </c>
      <c r="B7" s="39"/>
      <c r="C7" s="24"/>
      <c r="D7" s="24"/>
      <c r="E7" s="24"/>
      <c r="F7" s="24"/>
      <c r="G7" s="24"/>
      <c r="H7" s="25"/>
    </row>
    <row r="8" spans="1:8" ht="15" thickBot="1">
      <c r="A8" s="24" t="s">
        <v>59</v>
      </c>
      <c r="B8" s="39"/>
      <c r="C8" s="24"/>
      <c r="D8" s="24"/>
      <c r="E8" s="24"/>
      <c r="F8" s="24"/>
      <c r="G8" s="24"/>
      <c r="H8" s="25"/>
    </row>
    <row r="9" spans="1:8" ht="42" thickBot="1">
      <c r="A9" s="24" t="s">
        <v>391</v>
      </c>
      <c r="B9" s="39" t="s">
        <v>392</v>
      </c>
      <c r="C9" s="24"/>
      <c r="D9" s="24"/>
      <c r="E9" s="24"/>
      <c r="F9" s="24"/>
      <c r="G9" s="24"/>
      <c r="H9" s="25"/>
    </row>
    <row r="10" spans="1:8" ht="15" thickBot="1">
      <c r="A10" s="24" t="s">
        <v>55</v>
      </c>
      <c r="B10" s="39"/>
      <c r="C10" s="24"/>
      <c r="D10" s="24"/>
      <c r="E10" s="24"/>
      <c r="F10" s="24"/>
      <c r="G10" s="24"/>
      <c r="H10" s="25"/>
    </row>
    <row r="11" spans="1:8" ht="15" thickBot="1">
      <c r="A11" s="24" t="s">
        <v>59</v>
      </c>
      <c r="B11" s="39"/>
      <c r="C11" s="24"/>
      <c r="D11" s="24"/>
      <c r="E11" s="24"/>
      <c r="F11" s="24"/>
      <c r="G11" s="24"/>
      <c r="H11" s="25"/>
    </row>
    <row r="12" spans="1:8" ht="42" thickBot="1">
      <c r="A12" s="24" t="s">
        <v>393</v>
      </c>
      <c r="B12" s="39" t="s">
        <v>394</v>
      </c>
      <c r="C12" s="24"/>
      <c r="D12" s="24"/>
      <c r="E12" s="24"/>
      <c r="F12" s="24"/>
      <c r="G12" s="24"/>
      <c r="H12" s="25"/>
    </row>
    <row r="13" spans="1:8" ht="15" thickBot="1">
      <c r="A13" s="24" t="s">
        <v>55</v>
      </c>
      <c r="B13" s="39"/>
      <c r="C13" s="24"/>
      <c r="D13" s="24"/>
      <c r="E13" s="24"/>
      <c r="F13" s="24"/>
      <c r="G13" s="24"/>
      <c r="H13" s="25"/>
    </row>
    <row r="14" spans="1:8" ht="15" thickBot="1">
      <c r="A14" s="24" t="s">
        <v>59</v>
      </c>
      <c r="B14" s="39"/>
      <c r="C14" s="24"/>
      <c r="D14" s="24"/>
      <c r="E14" s="24"/>
      <c r="F14" s="24"/>
      <c r="G14" s="24"/>
      <c r="H14" s="25"/>
    </row>
    <row r="15" spans="1:8" ht="15" thickBot="1">
      <c r="A15" s="24"/>
      <c r="B15" s="39" t="s">
        <v>395</v>
      </c>
      <c r="C15" s="24"/>
      <c r="D15" s="24"/>
      <c r="E15" s="24"/>
      <c r="F15" s="24"/>
      <c r="G15" s="24"/>
      <c r="H15" s="25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3"/>
  <dimension ref="A1:H15"/>
  <sheetViews>
    <sheetView showGridLines="0" zoomScale="90" zoomScaleNormal="90" workbookViewId="0">
      <selection sqref="A1:H1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348" t="s">
        <v>167</v>
      </c>
      <c r="B1" s="348"/>
      <c r="C1" s="348"/>
      <c r="D1" s="348"/>
      <c r="E1" s="348"/>
      <c r="F1" s="348"/>
      <c r="G1" s="348"/>
      <c r="H1" s="348"/>
    </row>
    <row r="2" spans="1:8" ht="8.4" customHeight="1" thickBot="1">
      <c r="A2" s="310"/>
      <c r="B2" s="310"/>
      <c r="C2" s="310"/>
      <c r="D2" s="310"/>
      <c r="E2" s="310"/>
      <c r="F2" s="310"/>
      <c r="G2" s="310"/>
      <c r="H2" s="310"/>
    </row>
    <row r="3" spans="1:8" ht="15" thickBot="1">
      <c r="A3" s="352" t="s">
        <v>396</v>
      </c>
      <c r="B3" s="350"/>
      <c r="C3" s="350"/>
      <c r="D3" s="350"/>
      <c r="E3" s="350"/>
      <c r="F3" s="350"/>
      <c r="G3" s="350"/>
      <c r="H3" s="351"/>
    </row>
    <row r="4" spans="1:8" ht="28.2" thickBot="1">
      <c r="A4" s="59" t="s">
        <v>445</v>
      </c>
      <c r="B4" s="22" t="s">
        <v>133</v>
      </c>
      <c r="C4" s="22" t="s">
        <v>169</v>
      </c>
      <c r="D4" s="22" t="s">
        <v>135</v>
      </c>
      <c r="E4" s="22" t="s">
        <v>364</v>
      </c>
      <c r="F4" s="22" t="s">
        <v>99</v>
      </c>
      <c r="G4" s="22" t="s">
        <v>137</v>
      </c>
      <c r="H4" s="23" t="s">
        <v>100</v>
      </c>
    </row>
    <row r="5" spans="1:8" ht="15" thickBot="1">
      <c r="A5" s="22">
        <v>1</v>
      </c>
      <c r="B5" s="18">
        <v>2</v>
      </c>
      <c r="C5" s="22">
        <v>3</v>
      </c>
      <c r="D5" s="22">
        <v>4</v>
      </c>
      <c r="E5" s="22">
        <v>5</v>
      </c>
      <c r="F5" s="22">
        <v>6</v>
      </c>
      <c r="G5" s="22">
        <v>7</v>
      </c>
      <c r="H5" s="23" t="s">
        <v>138</v>
      </c>
    </row>
    <row r="6" spans="1:8" ht="28.2" thickBot="1">
      <c r="A6" s="24" t="s">
        <v>397</v>
      </c>
      <c r="B6" s="39" t="s">
        <v>398</v>
      </c>
      <c r="C6" s="24"/>
      <c r="D6" s="24"/>
      <c r="E6" s="24"/>
      <c r="F6" s="24"/>
      <c r="G6" s="24"/>
      <c r="H6" s="25"/>
    </row>
    <row r="7" spans="1:8" ht="15" thickBot="1">
      <c r="A7" s="24" t="s">
        <v>55</v>
      </c>
      <c r="B7" s="39"/>
      <c r="C7" s="24"/>
      <c r="D7" s="24"/>
      <c r="E7" s="24"/>
      <c r="F7" s="24"/>
      <c r="G7" s="24"/>
      <c r="H7" s="25"/>
    </row>
    <row r="8" spans="1:8" ht="15" thickBot="1">
      <c r="A8" s="24" t="s">
        <v>59</v>
      </c>
      <c r="B8" s="39"/>
      <c r="C8" s="24"/>
      <c r="D8" s="24"/>
      <c r="E8" s="24"/>
      <c r="F8" s="24"/>
      <c r="G8" s="24"/>
      <c r="H8" s="25"/>
    </row>
    <row r="9" spans="1:8" ht="42" thickBot="1">
      <c r="A9" s="24" t="s">
        <v>399</v>
      </c>
      <c r="B9" s="39" t="s">
        <v>400</v>
      </c>
      <c r="C9" s="24"/>
      <c r="D9" s="24"/>
      <c r="E9" s="24"/>
      <c r="F9" s="24"/>
      <c r="G9" s="24"/>
      <c r="H9" s="25"/>
    </row>
    <row r="10" spans="1:8" ht="15" thickBot="1">
      <c r="A10" s="24" t="s">
        <v>55</v>
      </c>
      <c r="B10" s="39"/>
      <c r="C10" s="24"/>
      <c r="D10" s="24"/>
      <c r="E10" s="24"/>
      <c r="F10" s="24"/>
      <c r="G10" s="24"/>
      <c r="H10" s="25"/>
    </row>
    <row r="11" spans="1:8" ht="15" thickBot="1">
      <c r="A11" s="24" t="s">
        <v>59</v>
      </c>
      <c r="B11" s="39"/>
      <c r="C11" s="24"/>
      <c r="D11" s="24"/>
      <c r="E11" s="24"/>
      <c r="F11" s="24"/>
      <c r="G11" s="24"/>
      <c r="H11" s="25"/>
    </row>
    <row r="12" spans="1:8" ht="42" thickBot="1">
      <c r="A12" s="24" t="s">
        <v>401</v>
      </c>
      <c r="B12" s="39" t="s">
        <v>402</v>
      </c>
      <c r="C12" s="24"/>
      <c r="D12" s="24"/>
      <c r="E12" s="24"/>
      <c r="F12" s="24"/>
      <c r="G12" s="24"/>
      <c r="H12" s="25"/>
    </row>
    <row r="13" spans="1:8" ht="15" thickBot="1">
      <c r="A13" s="24" t="s">
        <v>55</v>
      </c>
      <c r="B13" s="39"/>
      <c r="C13" s="24"/>
      <c r="D13" s="24"/>
      <c r="E13" s="24"/>
      <c r="F13" s="24"/>
      <c r="G13" s="24"/>
      <c r="H13" s="25"/>
    </row>
    <row r="14" spans="1:8" ht="15" thickBot="1">
      <c r="A14" s="24" t="s">
        <v>59</v>
      </c>
      <c r="B14" s="39"/>
      <c r="C14" s="24"/>
      <c r="D14" s="24"/>
      <c r="E14" s="24"/>
      <c r="F14" s="24"/>
      <c r="G14" s="24"/>
      <c r="H14" s="25"/>
    </row>
    <row r="15" spans="1:8" ht="15" thickBot="1">
      <c r="A15" s="24"/>
      <c r="B15" s="39" t="s">
        <v>403</v>
      </c>
      <c r="C15" s="24"/>
      <c r="D15" s="24"/>
      <c r="E15" s="24"/>
      <c r="F15" s="24"/>
      <c r="G15" s="24"/>
      <c r="H15" s="25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34"/>
  <dimension ref="A1:H25"/>
  <sheetViews>
    <sheetView showGridLines="0" topLeftCell="A4" zoomScale="90" zoomScaleNormal="90" workbookViewId="0">
      <selection sqref="A1:IV2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348" t="s">
        <v>167</v>
      </c>
      <c r="B1" s="348"/>
      <c r="C1" s="348"/>
      <c r="D1" s="348"/>
      <c r="E1" s="348"/>
      <c r="F1" s="348"/>
      <c r="G1" s="348"/>
      <c r="H1" s="348"/>
    </row>
    <row r="2" spans="1:8" ht="8.4" customHeight="1" thickBot="1">
      <c r="A2" s="310"/>
      <c r="B2" s="310"/>
      <c r="C2" s="310"/>
      <c r="D2" s="310"/>
      <c r="E2" s="310"/>
      <c r="F2" s="310"/>
      <c r="G2" s="310"/>
      <c r="H2" s="310"/>
    </row>
    <row r="3" spans="1:8" ht="15" thickBot="1">
      <c r="A3" s="349" t="s">
        <v>404</v>
      </c>
      <c r="B3" s="350"/>
      <c r="C3" s="350"/>
      <c r="D3" s="350"/>
      <c r="E3" s="350"/>
      <c r="F3" s="350"/>
      <c r="G3" s="350"/>
      <c r="H3" s="351"/>
    </row>
    <row r="4" spans="1:8" ht="42" thickBot="1">
      <c r="A4" s="22" t="s">
        <v>34</v>
      </c>
      <c r="B4" s="22" t="s">
        <v>133</v>
      </c>
      <c r="C4" s="22" t="s">
        <v>405</v>
      </c>
      <c r="D4" s="22" t="s">
        <v>135</v>
      </c>
      <c r="E4" s="22" t="s">
        <v>136</v>
      </c>
      <c r="F4" s="22" t="s">
        <v>99</v>
      </c>
      <c r="G4" s="22" t="s">
        <v>137</v>
      </c>
      <c r="H4" s="23" t="s">
        <v>100</v>
      </c>
    </row>
    <row r="5" spans="1:8" ht="15" thickBot="1">
      <c r="A5" s="22">
        <v>1</v>
      </c>
      <c r="B5" s="18">
        <v>2</v>
      </c>
      <c r="C5" s="22">
        <v>3</v>
      </c>
      <c r="D5" s="22">
        <v>4</v>
      </c>
      <c r="E5" s="22">
        <v>5</v>
      </c>
      <c r="F5" s="22">
        <v>6</v>
      </c>
      <c r="G5" s="22">
        <v>7</v>
      </c>
      <c r="H5" s="23" t="s">
        <v>138</v>
      </c>
    </row>
    <row r="6" spans="1:8" ht="28.2" thickBot="1">
      <c r="A6" s="24" t="s">
        <v>406</v>
      </c>
      <c r="B6" s="39" t="s">
        <v>407</v>
      </c>
      <c r="C6" s="24"/>
      <c r="D6" s="24"/>
      <c r="E6" s="24"/>
      <c r="F6" s="24"/>
      <c r="G6" s="24"/>
      <c r="H6" s="25"/>
    </row>
    <row r="7" spans="1:8" ht="15" thickBot="1">
      <c r="A7" s="24" t="s">
        <v>55</v>
      </c>
      <c r="B7" s="39"/>
      <c r="C7" s="24"/>
      <c r="D7" s="24"/>
      <c r="E7" s="24"/>
      <c r="F7" s="24"/>
      <c r="G7" s="24"/>
      <c r="H7" s="25"/>
    </row>
    <row r="8" spans="1:8" ht="15" thickBot="1">
      <c r="A8" s="24" t="s">
        <v>59</v>
      </c>
      <c r="B8" s="39"/>
      <c r="C8" s="24"/>
      <c r="D8" s="24"/>
      <c r="E8" s="24"/>
      <c r="F8" s="24"/>
      <c r="G8" s="24"/>
      <c r="H8" s="25"/>
    </row>
    <row r="9" spans="1:8" ht="28.2" thickBot="1">
      <c r="A9" s="24" t="s">
        <v>408</v>
      </c>
      <c r="B9" s="39" t="s">
        <v>409</v>
      </c>
      <c r="C9" s="24"/>
      <c r="D9" s="24"/>
      <c r="E9" s="24"/>
      <c r="F9" s="24"/>
      <c r="G9" s="24"/>
      <c r="H9" s="25"/>
    </row>
    <row r="10" spans="1:8" ht="15" thickBot="1">
      <c r="A10" s="24" t="s">
        <v>55</v>
      </c>
      <c r="B10" s="39"/>
      <c r="C10" s="24"/>
      <c r="D10" s="24"/>
      <c r="E10" s="24"/>
      <c r="F10" s="24"/>
      <c r="G10" s="24"/>
      <c r="H10" s="25"/>
    </row>
    <row r="11" spans="1:8" ht="15" thickBot="1">
      <c r="A11" s="24" t="s">
        <v>59</v>
      </c>
      <c r="B11" s="39"/>
      <c r="C11" s="24"/>
      <c r="D11" s="24"/>
      <c r="E11" s="24"/>
      <c r="F11" s="24"/>
      <c r="G11" s="24"/>
      <c r="H11" s="25"/>
    </row>
    <row r="12" spans="1:8" ht="28.2" thickBot="1">
      <c r="A12" s="24" t="s">
        <v>410</v>
      </c>
      <c r="B12" s="39" t="s">
        <v>411</v>
      </c>
      <c r="C12" s="24"/>
      <c r="D12" s="24"/>
      <c r="E12" s="24"/>
      <c r="F12" s="24"/>
      <c r="G12" s="24"/>
      <c r="H12" s="25"/>
    </row>
    <row r="13" spans="1:8" ht="15" thickBot="1">
      <c r="A13" s="24" t="s">
        <v>55</v>
      </c>
      <c r="B13" s="39"/>
      <c r="C13" s="24"/>
      <c r="D13" s="24"/>
      <c r="E13" s="24"/>
      <c r="F13" s="24"/>
      <c r="G13" s="24"/>
      <c r="H13" s="25"/>
    </row>
    <row r="14" spans="1:8" ht="15" thickBot="1">
      <c r="A14" s="24" t="s">
        <v>59</v>
      </c>
      <c r="B14" s="39"/>
      <c r="C14" s="24"/>
      <c r="D14" s="24"/>
      <c r="E14" s="24"/>
      <c r="F14" s="24"/>
      <c r="G14" s="24"/>
      <c r="H14" s="25"/>
    </row>
    <row r="15" spans="1:8" ht="42" thickBot="1">
      <c r="A15" s="24" t="s">
        <v>412</v>
      </c>
      <c r="B15" s="39" t="s">
        <v>413</v>
      </c>
      <c r="C15" s="24"/>
      <c r="D15" s="24"/>
      <c r="E15" s="24"/>
      <c r="F15" s="24"/>
      <c r="G15" s="24"/>
      <c r="H15" s="25"/>
    </row>
    <row r="16" spans="1:8" ht="15" thickBot="1">
      <c r="A16" s="24" t="s">
        <v>55</v>
      </c>
      <c r="B16" s="39"/>
      <c r="C16" s="24"/>
      <c r="D16" s="24"/>
      <c r="E16" s="24"/>
      <c r="F16" s="24"/>
      <c r="G16" s="24"/>
      <c r="H16" s="25"/>
    </row>
    <row r="17" spans="1:8" ht="15" thickBot="1">
      <c r="A17" s="24" t="s">
        <v>59</v>
      </c>
      <c r="B17" s="39"/>
      <c r="C17" s="24"/>
      <c r="D17" s="24"/>
      <c r="E17" s="24"/>
      <c r="F17" s="24"/>
      <c r="G17" s="24"/>
      <c r="H17" s="25"/>
    </row>
    <row r="18" spans="1:8" ht="42" thickBot="1">
      <c r="A18" s="24" t="s">
        <v>414</v>
      </c>
      <c r="B18" s="39" t="s">
        <v>415</v>
      </c>
      <c r="C18" s="24"/>
      <c r="D18" s="24"/>
      <c r="E18" s="24"/>
      <c r="F18" s="24"/>
      <c r="G18" s="24"/>
      <c r="H18" s="25"/>
    </row>
    <row r="19" spans="1:8" ht="28.2" thickBot="1">
      <c r="A19" s="24" t="s">
        <v>416</v>
      </c>
      <c r="B19" s="24" t="s">
        <v>228</v>
      </c>
      <c r="C19" s="24"/>
      <c r="D19" s="24"/>
      <c r="E19" s="24"/>
      <c r="F19" s="24"/>
      <c r="G19" s="24"/>
      <c r="H19" s="25"/>
    </row>
    <row r="20" spans="1:8" ht="15" thickBot="1">
      <c r="A20" s="24" t="s">
        <v>55</v>
      </c>
      <c r="B20" s="39"/>
      <c r="C20" s="24"/>
      <c r="D20" s="24"/>
      <c r="E20" s="24"/>
      <c r="F20" s="24"/>
      <c r="G20" s="24"/>
      <c r="H20" s="25"/>
    </row>
    <row r="21" spans="1:8" ht="15" thickBot="1">
      <c r="A21" s="24" t="s">
        <v>59</v>
      </c>
      <c r="B21" s="39"/>
      <c r="C21" s="24"/>
      <c r="D21" s="24"/>
      <c r="E21" s="24"/>
      <c r="F21" s="24"/>
      <c r="G21" s="24"/>
      <c r="H21" s="25"/>
    </row>
    <row r="22" spans="1:8" ht="28.2" thickBot="1">
      <c r="A22" s="24" t="s">
        <v>417</v>
      </c>
      <c r="B22" s="24" t="s">
        <v>384</v>
      </c>
      <c r="C22" s="24"/>
      <c r="D22" s="24"/>
      <c r="E22" s="24"/>
      <c r="F22" s="24"/>
      <c r="G22" s="24"/>
      <c r="H22" s="25"/>
    </row>
    <row r="23" spans="1:8" ht="15" thickBot="1">
      <c r="A23" s="24" t="s">
        <v>55</v>
      </c>
      <c r="B23" s="39"/>
      <c r="C23" s="24"/>
      <c r="D23" s="24"/>
      <c r="E23" s="24"/>
      <c r="F23" s="24"/>
      <c r="G23" s="24"/>
      <c r="H23" s="25"/>
    </row>
    <row r="24" spans="1:8" ht="15" thickBot="1">
      <c r="A24" s="24" t="s">
        <v>59</v>
      </c>
      <c r="B24" s="39"/>
      <c r="C24" s="24"/>
      <c r="D24" s="24"/>
      <c r="E24" s="24"/>
      <c r="F24" s="24"/>
      <c r="G24" s="24"/>
      <c r="H24" s="25"/>
    </row>
    <row r="25" spans="1:8" ht="28.2" thickBot="1">
      <c r="A25" s="24"/>
      <c r="B25" s="39" t="s">
        <v>418</v>
      </c>
      <c r="C25" s="24"/>
      <c r="D25" s="24"/>
      <c r="E25" s="24"/>
      <c r="F25" s="24"/>
      <c r="G25" s="24"/>
      <c r="H25" s="25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35"/>
  <dimension ref="A1:H12"/>
  <sheetViews>
    <sheetView showGridLines="0" zoomScaleNormal="100" workbookViewId="0">
      <selection sqref="A1:IV2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348" t="s">
        <v>167</v>
      </c>
      <c r="B1" s="348"/>
      <c r="C1" s="348"/>
      <c r="D1" s="348"/>
      <c r="E1" s="348"/>
      <c r="F1" s="348"/>
      <c r="G1" s="348"/>
      <c r="H1" s="348"/>
    </row>
    <row r="2" spans="1:8" ht="8.4" customHeight="1" thickBot="1">
      <c r="A2" s="310"/>
      <c r="B2" s="310"/>
      <c r="C2" s="310"/>
      <c r="D2" s="310"/>
      <c r="E2" s="310"/>
      <c r="F2" s="310"/>
      <c r="G2" s="310"/>
      <c r="H2" s="310"/>
    </row>
    <row r="3" spans="1:8" ht="15" thickBot="1">
      <c r="A3" s="349" t="s">
        <v>419</v>
      </c>
      <c r="B3" s="350"/>
      <c r="C3" s="350"/>
      <c r="D3" s="350"/>
      <c r="E3" s="350"/>
      <c r="F3" s="350"/>
      <c r="G3" s="350"/>
      <c r="H3" s="351"/>
    </row>
    <row r="4" spans="1:8" ht="28.2" thickBot="1">
      <c r="A4" s="59" t="s">
        <v>445</v>
      </c>
      <c r="B4" s="22" t="s">
        <v>133</v>
      </c>
      <c r="C4" s="22" t="s">
        <v>420</v>
      </c>
      <c r="D4" s="22" t="s">
        <v>135</v>
      </c>
      <c r="E4" s="22" t="s">
        <v>364</v>
      </c>
      <c r="F4" s="22" t="s">
        <v>99</v>
      </c>
      <c r="G4" s="22" t="s">
        <v>137</v>
      </c>
      <c r="H4" s="23" t="s">
        <v>100</v>
      </c>
    </row>
    <row r="5" spans="1:8" ht="15" thickBot="1">
      <c r="A5" s="22">
        <v>1</v>
      </c>
      <c r="B5" s="18">
        <v>2</v>
      </c>
      <c r="C5" s="22">
        <v>3</v>
      </c>
      <c r="D5" s="22">
        <v>4</v>
      </c>
      <c r="E5" s="22">
        <v>5</v>
      </c>
      <c r="F5" s="22">
        <v>6</v>
      </c>
      <c r="G5" s="22">
        <v>7</v>
      </c>
      <c r="H5" s="23" t="s">
        <v>138</v>
      </c>
    </row>
    <row r="6" spans="1:8" ht="55.8" thickBot="1">
      <c r="A6" s="24" t="s">
        <v>421</v>
      </c>
      <c r="B6" s="39" t="s">
        <v>422</v>
      </c>
      <c r="C6" s="24"/>
      <c r="D6" s="24"/>
      <c r="E6" s="24"/>
      <c r="F6" s="24"/>
      <c r="G6" s="24"/>
      <c r="H6" s="25"/>
    </row>
    <row r="7" spans="1:8" ht="15" thickBot="1">
      <c r="A7" s="24" t="s">
        <v>55</v>
      </c>
      <c r="B7" s="39"/>
      <c r="C7" s="24"/>
      <c r="D7" s="24"/>
      <c r="E7" s="24"/>
      <c r="F7" s="24"/>
      <c r="G7" s="24"/>
      <c r="H7" s="25"/>
    </row>
    <row r="8" spans="1:8" ht="15" thickBot="1">
      <c r="A8" s="24" t="s">
        <v>59</v>
      </c>
      <c r="B8" s="39"/>
      <c r="C8" s="24"/>
      <c r="D8" s="24"/>
      <c r="E8" s="24"/>
      <c r="F8" s="24"/>
      <c r="G8" s="24"/>
      <c r="H8" s="25"/>
    </row>
    <row r="9" spans="1:8" ht="42" thickBot="1">
      <c r="A9" s="24" t="s">
        <v>423</v>
      </c>
      <c r="B9" s="39" t="s">
        <v>424</v>
      </c>
      <c r="C9" s="24"/>
      <c r="D9" s="24"/>
      <c r="E9" s="24"/>
      <c r="F9" s="24"/>
      <c r="G9" s="24"/>
      <c r="H9" s="25"/>
    </row>
    <row r="10" spans="1:8" ht="15" thickBot="1">
      <c r="A10" s="24" t="s">
        <v>55</v>
      </c>
      <c r="B10" s="39"/>
      <c r="C10" s="24"/>
      <c r="D10" s="24"/>
      <c r="E10" s="24"/>
      <c r="F10" s="24"/>
      <c r="G10" s="24"/>
      <c r="H10" s="25"/>
    </row>
    <row r="11" spans="1:8" ht="15" thickBot="1">
      <c r="A11" s="24" t="s">
        <v>59</v>
      </c>
      <c r="B11" s="39"/>
      <c r="C11" s="24"/>
      <c r="D11" s="24"/>
      <c r="E11" s="24"/>
      <c r="F11" s="24"/>
      <c r="G11" s="24"/>
      <c r="H11" s="25"/>
    </row>
    <row r="12" spans="1:8" ht="15" thickBot="1">
      <c r="A12" s="24"/>
      <c r="B12" s="39" t="s">
        <v>425</v>
      </c>
      <c r="C12" s="24"/>
      <c r="D12" s="24"/>
      <c r="E12" s="24"/>
      <c r="F12" s="24"/>
      <c r="G12" s="24"/>
      <c r="H12" s="25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36"/>
  <dimension ref="A1:H10"/>
  <sheetViews>
    <sheetView showGridLines="0" zoomScaleNormal="100" workbookViewId="0">
      <selection sqref="A1:IV2"/>
    </sheetView>
  </sheetViews>
  <sheetFormatPr defaultRowHeight="14.4"/>
  <cols>
    <col min="1" max="1" width="6.88671875" customWidth="1"/>
    <col min="2" max="2" width="40.109375" customWidth="1"/>
    <col min="3" max="3" width="23.6640625" customWidth="1"/>
    <col min="4" max="7" width="19.5546875" customWidth="1"/>
  </cols>
  <sheetData>
    <row r="1" spans="1:8">
      <c r="A1" s="348" t="s">
        <v>167</v>
      </c>
      <c r="B1" s="348"/>
      <c r="C1" s="348"/>
      <c r="D1" s="348"/>
      <c r="E1" s="348"/>
      <c r="F1" s="348"/>
      <c r="G1" s="348"/>
      <c r="H1" s="348"/>
    </row>
    <row r="2" spans="1:8" ht="8.4" customHeight="1" thickBot="1">
      <c r="A2" s="310"/>
      <c r="B2" s="310"/>
      <c r="C2" s="310"/>
      <c r="D2" s="310"/>
      <c r="E2" s="310"/>
      <c r="F2" s="310"/>
      <c r="G2" s="310"/>
      <c r="H2" s="310"/>
    </row>
    <row r="3" spans="1:8" ht="15" thickBot="1">
      <c r="A3" s="349" t="s">
        <v>426</v>
      </c>
      <c r="B3" s="350"/>
      <c r="C3" s="350"/>
      <c r="D3" s="350"/>
      <c r="E3" s="350"/>
      <c r="F3" s="350"/>
      <c r="G3" s="350"/>
      <c r="H3" s="54"/>
    </row>
    <row r="4" spans="1:8" ht="52.95" customHeight="1" thickBot="1">
      <c r="A4" s="59" t="s">
        <v>446</v>
      </c>
      <c r="B4" s="22" t="s">
        <v>133</v>
      </c>
      <c r="C4" s="49" t="s">
        <v>427</v>
      </c>
      <c r="D4" s="49" t="s">
        <v>135</v>
      </c>
      <c r="E4" s="22" t="s">
        <v>364</v>
      </c>
      <c r="F4" s="49" t="s">
        <v>99</v>
      </c>
      <c r="G4" s="22" t="s">
        <v>137</v>
      </c>
      <c r="H4" s="38"/>
    </row>
    <row r="5" spans="1:8" ht="15" thickBot="1">
      <c r="A5" s="22">
        <v>1</v>
      </c>
      <c r="B5" s="18">
        <v>2</v>
      </c>
      <c r="C5" s="49">
        <v>3</v>
      </c>
      <c r="D5" s="49">
        <v>4</v>
      </c>
      <c r="E5" s="22">
        <v>5</v>
      </c>
      <c r="F5" s="49">
        <v>6</v>
      </c>
      <c r="G5" s="49">
        <v>7</v>
      </c>
      <c r="H5" s="38"/>
    </row>
    <row r="6" spans="1:8" ht="55.8" thickBot="1">
      <c r="A6" s="24" t="s">
        <v>428</v>
      </c>
      <c r="B6" s="39" t="s">
        <v>429</v>
      </c>
      <c r="C6" s="50"/>
      <c r="D6" s="50"/>
      <c r="E6" s="24"/>
      <c r="F6" s="50"/>
      <c r="G6" s="50"/>
      <c r="H6" s="38"/>
    </row>
    <row r="7" spans="1:8" ht="15" thickBot="1">
      <c r="A7" s="24" t="s">
        <v>55</v>
      </c>
      <c r="B7" s="39"/>
      <c r="C7" s="50"/>
      <c r="D7" s="50"/>
      <c r="E7" s="24"/>
      <c r="F7" s="50"/>
      <c r="G7" s="50"/>
      <c r="H7" s="38"/>
    </row>
    <row r="8" spans="1:8" ht="15" thickBot="1">
      <c r="A8" s="24" t="s">
        <v>59</v>
      </c>
      <c r="B8" s="39"/>
      <c r="C8" s="50"/>
      <c r="D8" s="50"/>
      <c r="E8" s="24"/>
      <c r="F8" s="50"/>
      <c r="G8" s="50"/>
      <c r="H8" s="38"/>
    </row>
    <row r="9" spans="1:8" ht="15" thickBot="1">
      <c r="A9" s="24"/>
      <c r="B9" s="39" t="s">
        <v>430</v>
      </c>
      <c r="C9" s="50"/>
      <c r="D9" s="50"/>
      <c r="E9" s="24"/>
      <c r="F9" s="50"/>
      <c r="G9" s="50"/>
      <c r="H9" s="38"/>
    </row>
    <row r="10" spans="1:8">
      <c r="A10" s="342"/>
      <c r="B10" s="342"/>
      <c r="C10" s="342"/>
      <c r="D10" s="342"/>
      <c r="E10" s="342"/>
      <c r="F10" s="342"/>
      <c r="G10" s="342"/>
      <c r="H10" s="54"/>
    </row>
  </sheetData>
  <mergeCells count="4">
    <mergeCell ref="A1:H1"/>
    <mergeCell ref="A2:H2"/>
    <mergeCell ref="A10:G10"/>
    <mergeCell ref="A3:G3"/>
  </mergeCells>
  <pageMargins left="0.7" right="0.7" top="0.75" bottom="0.75" header="0.3" footer="0.3"/>
  <pageSetup paperSize="9" scale="82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37"/>
  <dimension ref="A1:H13"/>
  <sheetViews>
    <sheetView showGridLines="0" zoomScaleNormal="100" workbookViewId="0">
      <selection activeCell="B10" sqref="B10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348" t="s">
        <v>167</v>
      </c>
      <c r="B1" s="348"/>
      <c r="C1" s="348"/>
      <c r="D1" s="348"/>
      <c r="E1" s="348"/>
      <c r="F1" s="348"/>
      <c r="G1" s="348"/>
      <c r="H1" s="348"/>
    </row>
    <row r="2" spans="1:8" ht="8.4" customHeight="1" thickBot="1">
      <c r="A2" s="310"/>
      <c r="B2" s="310"/>
      <c r="C2" s="310"/>
      <c r="D2" s="310"/>
      <c r="E2" s="310"/>
      <c r="F2" s="310"/>
      <c r="G2" s="310"/>
      <c r="H2" s="310"/>
    </row>
    <row r="3" spans="1:8" ht="15" thickBot="1">
      <c r="A3" s="349" t="s">
        <v>431</v>
      </c>
      <c r="B3" s="350"/>
      <c r="C3" s="350"/>
      <c r="D3" s="350"/>
      <c r="E3" s="350"/>
      <c r="F3" s="350"/>
      <c r="G3" s="350"/>
      <c r="H3" s="351"/>
    </row>
    <row r="4" spans="1:8" ht="52.95" customHeight="1" thickBot="1">
      <c r="A4" s="22" t="s">
        <v>34</v>
      </c>
      <c r="B4" s="49" t="s">
        <v>133</v>
      </c>
      <c r="C4" s="22" t="s">
        <v>134</v>
      </c>
      <c r="D4" s="49" t="s">
        <v>135</v>
      </c>
      <c r="E4" s="49" t="s">
        <v>136</v>
      </c>
      <c r="F4" s="49" t="s">
        <v>99</v>
      </c>
      <c r="G4" s="49" t="s">
        <v>137</v>
      </c>
      <c r="H4" s="23" t="s">
        <v>100</v>
      </c>
    </row>
    <row r="5" spans="1:8" ht="15" thickBot="1">
      <c r="A5" s="22">
        <v>1</v>
      </c>
      <c r="B5" s="30">
        <v>2</v>
      </c>
      <c r="C5" s="22">
        <v>3</v>
      </c>
      <c r="D5" s="49">
        <v>4</v>
      </c>
      <c r="E5" s="49">
        <v>5</v>
      </c>
      <c r="F5" s="49">
        <v>6</v>
      </c>
      <c r="G5" s="49">
        <v>7</v>
      </c>
      <c r="H5" s="23" t="s">
        <v>138</v>
      </c>
    </row>
    <row r="6" spans="1:8" ht="30" thickBot="1">
      <c r="A6" s="24" t="s">
        <v>432</v>
      </c>
      <c r="B6" s="60" t="s">
        <v>433</v>
      </c>
      <c r="C6" s="24"/>
      <c r="D6" s="50"/>
      <c r="E6" s="50"/>
      <c r="F6" s="50"/>
      <c r="G6" s="50"/>
      <c r="H6" s="25"/>
    </row>
    <row r="7" spans="1:8" ht="15" customHeight="1" thickBot="1">
      <c r="A7" s="24" t="s">
        <v>434</v>
      </c>
      <c r="B7" s="61" t="s">
        <v>472</v>
      </c>
      <c r="C7" s="24"/>
      <c r="D7" s="50"/>
      <c r="E7" s="50"/>
      <c r="F7" s="50"/>
      <c r="G7" s="50"/>
      <c r="H7" s="25"/>
    </row>
    <row r="8" spans="1:8" ht="15" thickBot="1">
      <c r="A8" s="24" t="s">
        <v>55</v>
      </c>
      <c r="B8" s="48"/>
      <c r="C8" s="24"/>
      <c r="D8" s="50"/>
      <c r="E8" s="50"/>
      <c r="F8" s="50"/>
      <c r="G8" s="50"/>
      <c r="H8" s="25"/>
    </row>
    <row r="9" spans="1:8" ht="15" thickBot="1">
      <c r="A9" s="24" t="s">
        <v>59</v>
      </c>
      <c r="B9" s="48"/>
      <c r="C9" s="24"/>
      <c r="D9" s="50"/>
      <c r="E9" s="50"/>
      <c r="F9" s="50"/>
      <c r="G9" s="50"/>
      <c r="H9" s="25"/>
    </row>
    <row r="10" spans="1:8" ht="28.2" thickBot="1">
      <c r="A10" s="24" t="s">
        <v>435</v>
      </c>
      <c r="B10" s="48" t="s">
        <v>471</v>
      </c>
      <c r="C10" s="24"/>
      <c r="D10" s="50"/>
      <c r="E10" s="50"/>
      <c r="F10" s="50"/>
      <c r="G10" s="50"/>
      <c r="H10" s="25"/>
    </row>
    <row r="11" spans="1:8" ht="15" thickBot="1">
      <c r="A11" s="24" t="s">
        <v>55</v>
      </c>
      <c r="B11" s="48"/>
      <c r="C11" s="24"/>
      <c r="D11" s="50"/>
      <c r="E11" s="50"/>
      <c r="F11" s="50"/>
      <c r="G11" s="50"/>
      <c r="H11" s="25"/>
    </row>
    <row r="12" spans="1:8" ht="15" thickBot="1">
      <c r="A12" s="24" t="s">
        <v>59</v>
      </c>
      <c r="B12" s="48"/>
      <c r="C12" s="24"/>
      <c r="D12" s="50"/>
      <c r="E12" s="50"/>
      <c r="F12" s="50"/>
      <c r="G12" s="50"/>
      <c r="H12" s="25"/>
    </row>
    <row r="13" spans="1:8" ht="15" customHeight="1" thickBot="1">
      <c r="A13" s="24"/>
      <c r="B13" s="48" t="s">
        <v>436</v>
      </c>
      <c r="C13" s="24"/>
      <c r="D13" s="50"/>
      <c r="E13" s="50"/>
      <c r="F13" s="50"/>
      <c r="G13" s="50"/>
      <c r="H13" s="25"/>
    </row>
  </sheetData>
  <mergeCells count="3">
    <mergeCell ref="A1:H1"/>
    <mergeCell ref="A2:H2"/>
    <mergeCell ref="A3:H3"/>
  </mergeCells>
  <pageMargins left="0.7" right="0.7" top="0.75" bottom="0.75" header="0.3" footer="0.3"/>
  <pageSetup paperSize="9" scale="77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38"/>
  <dimension ref="A1:H13"/>
  <sheetViews>
    <sheetView showGridLines="0" zoomScaleNormal="100" workbookViewId="0">
      <selection activeCell="B18" sqref="B18"/>
    </sheetView>
  </sheetViews>
  <sheetFormatPr defaultRowHeight="14.4"/>
  <cols>
    <col min="1" max="1" width="6.88671875" customWidth="1"/>
    <col min="2" max="2" width="40.109375" customWidth="1"/>
    <col min="3" max="3" width="23.6640625" customWidth="1"/>
    <col min="4" max="8" width="19.6640625" customWidth="1"/>
  </cols>
  <sheetData>
    <row r="1" spans="1:8">
      <c r="A1" s="348" t="s">
        <v>167</v>
      </c>
      <c r="B1" s="348"/>
      <c r="C1" s="348"/>
      <c r="D1" s="348"/>
      <c r="E1" s="348"/>
      <c r="F1" s="348"/>
      <c r="G1" s="348"/>
      <c r="H1" s="348"/>
    </row>
    <row r="2" spans="1:8" ht="8.4" customHeight="1" thickBot="1">
      <c r="A2" s="310"/>
      <c r="B2" s="310"/>
      <c r="C2" s="310"/>
      <c r="D2" s="310"/>
      <c r="E2" s="310"/>
      <c r="F2" s="310"/>
      <c r="G2" s="310"/>
      <c r="H2" s="310"/>
    </row>
    <row r="3" spans="1:8" ht="15" thickBot="1">
      <c r="A3" s="349" t="s">
        <v>437</v>
      </c>
      <c r="B3" s="350"/>
      <c r="C3" s="350"/>
      <c r="D3" s="350"/>
      <c r="E3" s="350"/>
      <c r="F3" s="350"/>
      <c r="G3" s="350"/>
      <c r="H3" s="351"/>
    </row>
    <row r="4" spans="1:8" ht="60.6" customHeight="1" thickBot="1">
      <c r="A4" s="22" t="s">
        <v>34</v>
      </c>
      <c r="B4" s="22" t="s">
        <v>133</v>
      </c>
      <c r="C4" s="22" t="s">
        <v>438</v>
      </c>
      <c r="D4" s="22" t="s">
        <v>135</v>
      </c>
      <c r="E4" s="22" t="s">
        <v>136</v>
      </c>
      <c r="F4" s="22" t="s">
        <v>99</v>
      </c>
      <c r="G4" s="22" t="s">
        <v>137</v>
      </c>
      <c r="H4" s="23" t="s">
        <v>100</v>
      </c>
    </row>
    <row r="5" spans="1:8" ht="15" thickBot="1">
      <c r="A5" s="22">
        <v>1</v>
      </c>
      <c r="B5" s="18">
        <v>2</v>
      </c>
      <c r="C5" s="22">
        <v>3</v>
      </c>
      <c r="D5" s="22">
        <v>4</v>
      </c>
      <c r="E5" s="22">
        <v>5</v>
      </c>
      <c r="F5" s="22">
        <v>6</v>
      </c>
      <c r="G5" s="22">
        <v>7</v>
      </c>
      <c r="H5" s="23" t="s">
        <v>138</v>
      </c>
    </row>
    <row r="6" spans="1:8" ht="28.2" thickBot="1">
      <c r="A6" s="24" t="s">
        <v>439</v>
      </c>
      <c r="B6" s="53" t="s">
        <v>440</v>
      </c>
      <c r="C6" s="24"/>
      <c r="D6" s="24"/>
      <c r="E6" s="24"/>
      <c r="F6" s="24"/>
      <c r="G6" s="24"/>
      <c r="H6" s="25"/>
    </row>
    <row r="7" spans="1:8" ht="28.2" thickBot="1">
      <c r="A7" s="24" t="s">
        <v>441</v>
      </c>
      <c r="B7" s="56" t="s">
        <v>384</v>
      </c>
      <c r="C7" s="24"/>
      <c r="D7" s="24"/>
      <c r="E7" s="24"/>
      <c r="F7" s="24"/>
      <c r="G7" s="24"/>
      <c r="H7" s="25"/>
    </row>
    <row r="8" spans="1:8" ht="15" thickBot="1">
      <c r="A8" s="24" t="s">
        <v>55</v>
      </c>
      <c r="B8" s="39"/>
      <c r="C8" s="24"/>
      <c r="D8" s="24"/>
      <c r="E8" s="24"/>
      <c r="F8" s="24"/>
      <c r="G8" s="24"/>
      <c r="H8" s="25"/>
    </row>
    <row r="9" spans="1:8" ht="15" thickBot="1">
      <c r="A9" s="24" t="s">
        <v>59</v>
      </c>
      <c r="B9" s="39"/>
      <c r="C9" s="24"/>
      <c r="D9" s="24"/>
      <c r="E9" s="24"/>
      <c r="F9" s="24"/>
      <c r="G9" s="24"/>
      <c r="H9" s="25"/>
    </row>
    <row r="10" spans="1:8" ht="28.2" thickBot="1">
      <c r="A10" s="24" t="s">
        <v>442</v>
      </c>
      <c r="B10" s="56" t="s">
        <v>443</v>
      </c>
      <c r="C10" s="24"/>
      <c r="D10" s="24"/>
      <c r="E10" s="24"/>
      <c r="F10" s="24"/>
      <c r="G10" s="24"/>
      <c r="H10" s="25"/>
    </row>
    <row r="11" spans="1:8" ht="15" thickBot="1">
      <c r="A11" s="24" t="s">
        <v>55</v>
      </c>
      <c r="B11" s="39"/>
      <c r="C11" s="24"/>
      <c r="D11" s="24"/>
      <c r="E11" s="24"/>
      <c r="F11" s="24"/>
      <c r="G11" s="24"/>
      <c r="H11" s="25"/>
    </row>
    <row r="12" spans="1:8" ht="15" thickBot="1">
      <c r="A12" s="24" t="s">
        <v>59</v>
      </c>
      <c r="B12" s="39"/>
      <c r="C12" s="24"/>
      <c r="D12" s="24"/>
      <c r="E12" s="24"/>
      <c r="F12" s="24"/>
      <c r="G12" s="24"/>
      <c r="H12" s="25"/>
    </row>
    <row r="13" spans="1:8" ht="15" thickBot="1">
      <c r="A13" s="24"/>
      <c r="B13" s="39" t="s">
        <v>444</v>
      </c>
      <c r="C13" s="24"/>
      <c r="D13" s="24"/>
      <c r="E13" s="24"/>
      <c r="F13" s="24"/>
      <c r="G13" s="24"/>
      <c r="H13" s="25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51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39"/>
  <dimension ref="A1:F29"/>
  <sheetViews>
    <sheetView showGridLines="0" topLeftCell="A5" zoomScaleNormal="100" workbookViewId="0">
      <selection activeCell="F13" sqref="F13"/>
    </sheetView>
  </sheetViews>
  <sheetFormatPr defaultRowHeight="14.4"/>
  <cols>
    <col min="1" max="1" width="7.33203125" customWidth="1"/>
    <col min="2" max="2" width="13.6640625" customWidth="1"/>
    <col min="3" max="3" width="62.88671875" customWidth="1"/>
    <col min="4" max="4" width="29.33203125" style="156" customWidth="1"/>
    <col min="6" max="6" width="10" bestFit="1" customWidth="1"/>
  </cols>
  <sheetData>
    <row r="1" spans="1:6">
      <c r="A1" s="253" t="s">
        <v>456</v>
      </c>
      <c r="B1" s="253"/>
      <c r="C1" s="253"/>
      <c r="D1" s="253"/>
    </row>
    <row r="2" spans="1:6" ht="8.4" customHeight="1" thickBot="1">
      <c r="A2" s="258"/>
      <c r="B2" s="258"/>
      <c r="C2" s="258"/>
      <c r="D2" s="258"/>
    </row>
    <row r="3" spans="1:6" ht="28.2" thickBot="1">
      <c r="A3" s="30" t="s">
        <v>34</v>
      </c>
      <c r="B3" s="358" t="s">
        <v>98</v>
      </c>
      <c r="C3" s="359"/>
      <c r="D3" s="168" t="s">
        <v>1787</v>
      </c>
    </row>
    <row r="4" spans="1:6" ht="15" thickBot="1">
      <c r="A4" s="18">
        <v>1</v>
      </c>
      <c r="B4" s="360">
        <v>2</v>
      </c>
      <c r="C4" s="361"/>
      <c r="D4" s="169">
        <v>3</v>
      </c>
    </row>
    <row r="5" spans="1:6" ht="15" thickBot="1">
      <c r="A5" s="22">
        <v>1</v>
      </c>
      <c r="B5" s="355" t="s">
        <v>447</v>
      </c>
      <c r="C5" s="354"/>
      <c r="D5" s="149"/>
    </row>
    <row r="6" spans="1:6" ht="15.75" customHeight="1" thickBot="1">
      <c r="A6" s="22">
        <v>2</v>
      </c>
      <c r="B6" s="355" t="s">
        <v>448</v>
      </c>
      <c r="C6" s="354"/>
      <c r="D6" s="151">
        <f>'1.2.'!O123</f>
        <v>622625</v>
      </c>
    </row>
    <row r="7" spans="1:6" ht="33.75" customHeight="1" thickBot="1">
      <c r="A7" s="22">
        <v>3</v>
      </c>
      <c r="B7" s="353" t="s">
        <v>449</v>
      </c>
      <c r="C7" s="354"/>
      <c r="D7" s="151">
        <f>'2.1'!I896+'2.2'!I10</f>
        <v>44656200</v>
      </c>
    </row>
    <row r="8" spans="1:6" ht="43.5" customHeight="1" thickBot="1">
      <c r="A8" s="22">
        <v>4</v>
      </c>
      <c r="B8" s="353" t="s">
        <v>496</v>
      </c>
      <c r="C8" s="354"/>
      <c r="D8" s="151"/>
    </row>
    <row r="9" spans="1:6" ht="30.75" customHeight="1" thickBot="1">
      <c r="A9" s="22">
        <v>5</v>
      </c>
      <c r="B9" s="353" t="s">
        <v>497</v>
      </c>
      <c r="C9" s="354"/>
      <c r="D9" s="151"/>
    </row>
    <row r="10" spans="1:6" ht="15" thickBot="1">
      <c r="A10" s="22">
        <v>6</v>
      </c>
      <c r="B10" s="356" t="s">
        <v>498</v>
      </c>
      <c r="C10" s="357"/>
      <c r="D10" s="149"/>
    </row>
    <row r="11" spans="1:6" ht="28.5" customHeight="1" thickBot="1">
      <c r="A11" s="22">
        <v>7</v>
      </c>
      <c r="B11" s="363" t="s">
        <v>450</v>
      </c>
      <c r="C11" s="357"/>
      <c r="D11" s="151">
        <f>'5.'!F246</f>
        <v>119560357.33000001</v>
      </c>
      <c r="F11">
        <v>119525174</v>
      </c>
    </row>
    <row r="12" spans="1:6" ht="15" thickBot="1">
      <c r="A12" s="22">
        <v>8</v>
      </c>
      <c r="B12" s="353" t="s">
        <v>451</v>
      </c>
      <c r="C12" s="354"/>
      <c r="D12" s="151">
        <f>'6.'!D122</f>
        <v>622625</v>
      </c>
      <c r="F12" s="119">
        <f>D11-F11</f>
        <v>35183.330000013113</v>
      </c>
    </row>
    <row r="13" spans="1:6" ht="15" thickBot="1">
      <c r="A13" s="22">
        <v>9</v>
      </c>
      <c r="B13" s="355" t="s">
        <v>452</v>
      </c>
      <c r="C13" s="354"/>
      <c r="D13" s="149"/>
    </row>
    <row r="14" spans="1:6" ht="30.75" customHeight="1" thickBot="1">
      <c r="A14" s="22">
        <v>10</v>
      </c>
      <c r="B14" s="355" t="s">
        <v>453</v>
      </c>
      <c r="C14" s="354"/>
      <c r="D14" s="149"/>
    </row>
    <row r="15" spans="1:6" ht="15" thickBot="1">
      <c r="A15" s="22">
        <v>11</v>
      </c>
      <c r="B15" s="355" t="s">
        <v>454</v>
      </c>
      <c r="C15" s="354"/>
      <c r="D15" s="151">
        <f>'9.'!E33</f>
        <v>44656199.866852</v>
      </c>
    </row>
    <row r="16" spans="1:6" ht="15" thickBot="1">
      <c r="A16" s="22">
        <v>12</v>
      </c>
      <c r="B16" s="355" t="s">
        <v>455</v>
      </c>
      <c r="C16" s="354"/>
      <c r="D16" s="151">
        <f>'9.'!E34</f>
        <v>0</v>
      </c>
    </row>
    <row r="17" spans="1:4" ht="34.5" customHeight="1" thickBot="1">
      <c r="A17" s="22">
        <v>13</v>
      </c>
      <c r="B17" s="355" t="s">
        <v>1788</v>
      </c>
      <c r="C17" s="354"/>
      <c r="D17" s="151">
        <f>D5+D7+D8+D9+D10</f>
        <v>44656200</v>
      </c>
    </row>
    <row r="18" spans="1:4" ht="33.75" customHeight="1" thickBot="1">
      <c r="A18" s="22">
        <v>14</v>
      </c>
      <c r="B18" s="355" t="s">
        <v>1789</v>
      </c>
      <c r="C18" s="354"/>
      <c r="D18" s="151">
        <f>D5+D6+D7+D8+D9+D10+D11</f>
        <v>164839182.33000001</v>
      </c>
    </row>
    <row r="19" spans="1:4" ht="33.75" customHeight="1" thickBot="1">
      <c r="A19" s="22">
        <v>15</v>
      </c>
      <c r="B19" s="356" t="s">
        <v>1790</v>
      </c>
      <c r="C19" s="357"/>
      <c r="D19" s="151">
        <f>D13+D14+D15</f>
        <v>44656199.866852</v>
      </c>
    </row>
    <row r="20" spans="1:4" ht="34.5" customHeight="1" thickBot="1">
      <c r="A20" s="22">
        <v>16</v>
      </c>
      <c r="B20" s="356" t="s">
        <v>1791</v>
      </c>
      <c r="C20" s="357"/>
      <c r="D20" s="151">
        <f>D11+D12+D13+D14+D15+D16</f>
        <v>164839182.19685203</v>
      </c>
    </row>
    <row r="21" spans="1:4" ht="34.5" customHeight="1" thickBot="1">
      <c r="A21" s="22">
        <v>17</v>
      </c>
      <c r="B21" s="356" t="s">
        <v>1792</v>
      </c>
      <c r="C21" s="357"/>
      <c r="D21" s="151">
        <f>110*1814317</f>
        <v>199574870</v>
      </c>
    </row>
    <row r="22" spans="1:4" ht="34.5" customHeight="1" thickBot="1">
      <c r="A22" s="22">
        <v>18</v>
      </c>
      <c r="B22" s="355" t="s">
        <v>1793</v>
      </c>
      <c r="C22" s="354"/>
      <c r="D22" s="151">
        <f>D17-D19</f>
        <v>0.13314799964427948</v>
      </c>
    </row>
    <row r="23" spans="1:4" ht="34.5" customHeight="1" thickBot="1">
      <c r="A23" s="22">
        <v>19</v>
      </c>
      <c r="B23" s="355" t="s">
        <v>1794</v>
      </c>
      <c r="C23" s="354"/>
      <c r="D23" s="151">
        <f>D18-D20</f>
        <v>0.13314798474311829</v>
      </c>
    </row>
    <row r="26" spans="1:4" ht="15.75" customHeight="1">
      <c r="A26" s="70" t="s">
        <v>469</v>
      </c>
      <c r="B26" s="105" t="s">
        <v>506</v>
      </c>
      <c r="C26" s="362" t="s">
        <v>457</v>
      </c>
      <c r="D26" s="362"/>
    </row>
    <row r="27" spans="1:4">
      <c r="A27" s="69" t="s">
        <v>470</v>
      </c>
      <c r="B27" s="112">
        <v>45484</v>
      </c>
      <c r="C27" s="69" t="s">
        <v>468</v>
      </c>
      <c r="D27" s="170"/>
    </row>
    <row r="28" spans="1:4">
      <c r="D28" s="171" t="s">
        <v>458</v>
      </c>
    </row>
    <row r="29" spans="1:4">
      <c r="D29" s="172"/>
    </row>
  </sheetData>
  <mergeCells count="24">
    <mergeCell ref="C26:D26"/>
    <mergeCell ref="B9:C9"/>
    <mergeCell ref="B23:C23"/>
    <mergeCell ref="B22:C22"/>
    <mergeCell ref="B21:C21"/>
    <mergeCell ref="B18:C18"/>
    <mergeCell ref="B17:C17"/>
    <mergeCell ref="B16:C16"/>
    <mergeCell ref="B15:C15"/>
    <mergeCell ref="B10:C10"/>
    <mergeCell ref="B11:C11"/>
    <mergeCell ref="A1:D1"/>
    <mergeCell ref="A2:D2"/>
    <mergeCell ref="B3:C3"/>
    <mergeCell ref="B4:C4"/>
    <mergeCell ref="B5:C5"/>
    <mergeCell ref="B8:C8"/>
    <mergeCell ref="B7:C7"/>
    <mergeCell ref="B6:C6"/>
    <mergeCell ref="B20:C20"/>
    <mergeCell ref="B19:C19"/>
    <mergeCell ref="B14:C14"/>
    <mergeCell ref="B13:C13"/>
    <mergeCell ref="B12:C12"/>
  </mergeCells>
  <pageMargins left="0.7" right="0.7" top="0.75" bottom="0.75" header="0.3" footer="0.3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/>
  <dimension ref="A1:I897"/>
  <sheetViews>
    <sheetView showGridLines="0" topLeftCell="A874" zoomScale="90" zoomScaleNormal="90" workbookViewId="0">
      <selection activeCell="I843" sqref="I843:I894"/>
    </sheetView>
  </sheetViews>
  <sheetFormatPr defaultRowHeight="14.4"/>
  <cols>
    <col min="1" max="1" width="4.88671875" customWidth="1"/>
    <col min="2" max="2" width="19.88671875" customWidth="1"/>
    <col min="3" max="3" width="19.88671875" style="103" customWidth="1"/>
    <col min="4" max="4" width="32" customWidth="1"/>
    <col min="5" max="9" width="16" customWidth="1"/>
  </cols>
  <sheetData>
    <row r="1" spans="1:9" ht="33" customHeight="1">
      <c r="A1" s="289" t="s">
        <v>473</v>
      </c>
      <c r="B1" s="289"/>
      <c r="C1" s="289"/>
      <c r="D1" s="289"/>
      <c r="E1" s="289"/>
      <c r="F1" s="289"/>
      <c r="G1" s="289"/>
      <c r="H1" s="289"/>
      <c r="I1" s="289"/>
    </row>
    <row r="2" spans="1:9" ht="8.4" customHeight="1">
      <c r="A2" s="289"/>
      <c r="B2" s="289"/>
      <c r="C2" s="289"/>
      <c r="D2" s="289"/>
      <c r="E2" s="289"/>
      <c r="F2" s="289"/>
      <c r="G2" s="289"/>
      <c r="H2" s="289"/>
      <c r="I2" s="289"/>
    </row>
    <row r="3" spans="1:9" ht="33.75" customHeight="1">
      <c r="A3" s="289"/>
      <c r="B3" s="289"/>
      <c r="C3" s="289"/>
      <c r="D3" s="289"/>
      <c r="E3" s="289"/>
      <c r="F3" s="289"/>
      <c r="G3" s="289"/>
      <c r="H3" s="289"/>
      <c r="I3" s="289"/>
    </row>
    <row r="4" spans="1:9" ht="8.4" customHeight="1" thickBot="1"/>
    <row r="5" spans="1:9" ht="45.6" customHeight="1" thickBot="1">
      <c r="A5" s="292" t="s">
        <v>18</v>
      </c>
      <c r="B5" s="294" t="s">
        <v>35</v>
      </c>
      <c r="C5" s="296" t="s">
        <v>38</v>
      </c>
      <c r="D5" s="298" t="s">
        <v>47</v>
      </c>
      <c r="E5" s="299"/>
      <c r="F5" s="299"/>
      <c r="G5" s="300"/>
      <c r="H5" s="294" t="s">
        <v>36</v>
      </c>
      <c r="I5" s="290" t="s">
        <v>43</v>
      </c>
    </row>
    <row r="6" spans="1:9" ht="42" thickBot="1">
      <c r="A6" s="293"/>
      <c r="B6" s="295"/>
      <c r="C6" s="297"/>
      <c r="D6" s="35" t="s">
        <v>31</v>
      </c>
      <c r="E6" s="35" t="s">
        <v>0</v>
      </c>
      <c r="F6" s="35" t="s">
        <v>44</v>
      </c>
      <c r="G6" s="36" t="s">
        <v>45</v>
      </c>
      <c r="H6" s="295"/>
      <c r="I6" s="291"/>
    </row>
    <row r="7" spans="1:9">
      <c r="A7" s="96">
        <v>1</v>
      </c>
      <c r="B7" s="97">
        <v>2</v>
      </c>
      <c r="C7" s="104">
        <v>3</v>
      </c>
      <c r="D7" s="97">
        <v>4</v>
      </c>
      <c r="E7" s="97">
        <v>5</v>
      </c>
      <c r="F7" s="97">
        <v>6</v>
      </c>
      <c r="G7" s="97">
        <v>7</v>
      </c>
      <c r="H7" s="97">
        <v>8</v>
      </c>
      <c r="I7" s="97">
        <v>9</v>
      </c>
    </row>
    <row r="8" spans="1:9">
      <c r="A8" s="98">
        <v>1</v>
      </c>
      <c r="B8" s="99" t="s">
        <v>519</v>
      </c>
      <c r="C8" s="99" t="s">
        <v>520</v>
      </c>
      <c r="D8" s="99" t="s">
        <v>737</v>
      </c>
      <c r="E8" s="98"/>
      <c r="F8" s="102" t="s">
        <v>738</v>
      </c>
      <c r="G8" s="114">
        <v>35000</v>
      </c>
      <c r="H8" s="102" t="s">
        <v>739</v>
      </c>
      <c r="I8" s="100">
        <v>35000</v>
      </c>
    </row>
    <row r="9" spans="1:9">
      <c r="A9" s="98">
        <v>2</v>
      </c>
      <c r="B9" s="99" t="s">
        <v>519</v>
      </c>
      <c r="C9" s="99" t="s">
        <v>520</v>
      </c>
      <c r="D9" s="99" t="s">
        <v>740</v>
      </c>
      <c r="E9" s="98"/>
      <c r="F9" s="102" t="s">
        <v>738</v>
      </c>
      <c r="G9" s="114">
        <v>50000</v>
      </c>
      <c r="H9" s="102" t="s">
        <v>739</v>
      </c>
      <c r="I9" s="100">
        <v>50000</v>
      </c>
    </row>
    <row r="10" spans="1:9">
      <c r="A10" s="98">
        <v>3</v>
      </c>
      <c r="B10" s="99" t="s">
        <v>519</v>
      </c>
      <c r="C10" s="99" t="s">
        <v>520</v>
      </c>
      <c r="D10" s="99" t="s">
        <v>741</v>
      </c>
      <c r="E10" s="98"/>
      <c r="F10" s="102" t="s">
        <v>742</v>
      </c>
      <c r="G10" s="114">
        <v>30000</v>
      </c>
      <c r="H10" s="102" t="s">
        <v>739</v>
      </c>
      <c r="I10" s="100">
        <v>30000</v>
      </c>
    </row>
    <row r="11" spans="1:9">
      <c r="A11" s="98">
        <v>4</v>
      </c>
      <c r="B11" s="99" t="s">
        <v>519</v>
      </c>
      <c r="C11" s="99" t="s">
        <v>520</v>
      </c>
      <c r="D11" s="99" t="s">
        <v>743</v>
      </c>
      <c r="E11" s="98"/>
      <c r="F11" s="102" t="s">
        <v>742</v>
      </c>
      <c r="G11" s="114">
        <v>30000</v>
      </c>
      <c r="H11" s="102" t="s">
        <v>739</v>
      </c>
      <c r="I11" s="100">
        <v>30000</v>
      </c>
    </row>
    <row r="12" spans="1:9">
      <c r="A12" s="98">
        <v>5</v>
      </c>
      <c r="B12" s="99" t="s">
        <v>519</v>
      </c>
      <c r="C12" s="99" t="s">
        <v>520</v>
      </c>
      <c r="D12" s="99" t="s">
        <v>744</v>
      </c>
      <c r="E12" s="98"/>
      <c r="F12" s="102" t="s">
        <v>742</v>
      </c>
      <c r="G12" s="114">
        <v>40000</v>
      </c>
      <c r="H12" s="102" t="s">
        <v>739</v>
      </c>
      <c r="I12" s="100">
        <v>40000</v>
      </c>
    </row>
    <row r="13" spans="1:9">
      <c r="A13" s="98">
        <v>6</v>
      </c>
      <c r="B13" s="99" t="s">
        <v>519</v>
      </c>
      <c r="C13" s="99" t="s">
        <v>520</v>
      </c>
      <c r="D13" s="99" t="s">
        <v>745</v>
      </c>
      <c r="E13" s="98"/>
      <c r="F13" s="102" t="s">
        <v>742</v>
      </c>
      <c r="G13" s="114">
        <v>40000</v>
      </c>
      <c r="H13" s="102" t="s">
        <v>739</v>
      </c>
      <c r="I13" s="100">
        <v>40000</v>
      </c>
    </row>
    <row r="14" spans="1:9">
      <c r="A14" s="98">
        <v>7</v>
      </c>
      <c r="B14" s="99" t="s">
        <v>519</v>
      </c>
      <c r="C14" s="99" t="s">
        <v>520</v>
      </c>
      <c r="D14" s="99" t="s">
        <v>746</v>
      </c>
      <c r="E14" s="98"/>
      <c r="F14" s="102" t="s">
        <v>742</v>
      </c>
      <c r="G14" s="114">
        <v>40000</v>
      </c>
      <c r="H14" s="102" t="s">
        <v>739</v>
      </c>
      <c r="I14" s="100">
        <v>40000</v>
      </c>
    </row>
    <row r="15" spans="1:9">
      <c r="A15" s="98">
        <v>8</v>
      </c>
      <c r="B15" s="99" t="s">
        <v>519</v>
      </c>
      <c r="C15" s="99" t="s">
        <v>520</v>
      </c>
      <c r="D15" s="99" t="s">
        <v>747</v>
      </c>
      <c r="E15" s="98"/>
      <c r="F15" s="102" t="s">
        <v>742</v>
      </c>
      <c r="G15" s="114">
        <v>40000</v>
      </c>
      <c r="H15" s="102" t="s">
        <v>739</v>
      </c>
      <c r="I15" s="100">
        <v>40000</v>
      </c>
    </row>
    <row r="16" spans="1:9">
      <c r="A16" s="98">
        <v>9</v>
      </c>
      <c r="B16" s="99" t="s">
        <v>519</v>
      </c>
      <c r="C16" s="99" t="s">
        <v>520</v>
      </c>
      <c r="D16" s="99" t="s">
        <v>748</v>
      </c>
      <c r="E16" s="98"/>
      <c r="F16" s="102" t="s">
        <v>742</v>
      </c>
      <c r="G16" s="114">
        <v>50000</v>
      </c>
      <c r="H16" s="102" t="s">
        <v>739</v>
      </c>
      <c r="I16" s="100">
        <v>50000</v>
      </c>
    </row>
    <row r="17" spans="1:9">
      <c r="A17" s="98">
        <v>10</v>
      </c>
      <c r="B17" s="99" t="s">
        <v>519</v>
      </c>
      <c r="C17" s="99" t="s">
        <v>520</v>
      </c>
      <c r="D17" s="99" t="s">
        <v>749</v>
      </c>
      <c r="E17" s="98"/>
      <c r="F17" s="102" t="s">
        <v>742</v>
      </c>
      <c r="G17" s="114">
        <v>50000</v>
      </c>
      <c r="H17" s="102" t="s">
        <v>739</v>
      </c>
      <c r="I17" s="100">
        <v>50000</v>
      </c>
    </row>
    <row r="18" spans="1:9">
      <c r="A18" s="98">
        <v>11</v>
      </c>
      <c r="B18" s="99" t="s">
        <v>519</v>
      </c>
      <c r="C18" s="99" t="s">
        <v>520</v>
      </c>
      <c r="D18" s="99" t="s">
        <v>750</v>
      </c>
      <c r="E18" s="98"/>
      <c r="F18" s="102" t="s">
        <v>742</v>
      </c>
      <c r="G18" s="114">
        <v>50000</v>
      </c>
      <c r="H18" s="102" t="s">
        <v>739</v>
      </c>
      <c r="I18" s="100">
        <v>50000</v>
      </c>
    </row>
    <row r="19" spans="1:9">
      <c r="A19" s="98">
        <v>12</v>
      </c>
      <c r="B19" s="99" t="s">
        <v>519</v>
      </c>
      <c r="C19" s="99" t="s">
        <v>520</v>
      </c>
      <c r="D19" s="99" t="s">
        <v>751</v>
      </c>
      <c r="E19" s="98"/>
      <c r="F19" s="102" t="s">
        <v>742</v>
      </c>
      <c r="G19" s="114">
        <v>50000</v>
      </c>
      <c r="H19" s="102" t="s">
        <v>739</v>
      </c>
      <c r="I19" s="100">
        <v>50000</v>
      </c>
    </row>
    <row r="20" spans="1:9">
      <c r="A20" s="98">
        <v>13</v>
      </c>
      <c r="B20" s="99" t="s">
        <v>519</v>
      </c>
      <c r="C20" s="99" t="s">
        <v>520</v>
      </c>
      <c r="D20" s="99" t="s">
        <v>752</v>
      </c>
      <c r="E20" s="98"/>
      <c r="F20" s="102" t="s">
        <v>742</v>
      </c>
      <c r="G20" s="114">
        <v>50000</v>
      </c>
      <c r="H20" s="102" t="s">
        <v>739</v>
      </c>
      <c r="I20" s="100">
        <v>50000</v>
      </c>
    </row>
    <row r="21" spans="1:9">
      <c r="A21" s="98">
        <v>14</v>
      </c>
      <c r="B21" s="99" t="s">
        <v>519</v>
      </c>
      <c r="C21" s="99" t="s">
        <v>520</v>
      </c>
      <c r="D21" s="99" t="s">
        <v>753</v>
      </c>
      <c r="E21" s="98"/>
      <c r="F21" s="102" t="s">
        <v>742</v>
      </c>
      <c r="G21" s="114">
        <v>50000</v>
      </c>
      <c r="H21" s="102" t="s">
        <v>739</v>
      </c>
      <c r="I21" s="100">
        <v>50000</v>
      </c>
    </row>
    <row r="22" spans="1:9">
      <c r="A22" s="98">
        <v>15</v>
      </c>
      <c r="B22" s="99" t="s">
        <v>519</v>
      </c>
      <c r="C22" s="99" t="s">
        <v>520</v>
      </c>
      <c r="D22" s="99" t="s">
        <v>754</v>
      </c>
      <c r="E22" s="98"/>
      <c r="F22" s="102" t="s">
        <v>742</v>
      </c>
      <c r="G22" s="114">
        <v>60000</v>
      </c>
      <c r="H22" s="102" t="s">
        <v>739</v>
      </c>
      <c r="I22" s="100">
        <v>30000</v>
      </c>
    </row>
    <row r="23" spans="1:9">
      <c r="A23" s="98">
        <v>16</v>
      </c>
      <c r="B23" s="99" t="s">
        <v>519</v>
      </c>
      <c r="C23" s="99" t="s">
        <v>520</v>
      </c>
      <c r="D23" s="99" t="s">
        <v>755</v>
      </c>
      <c r="E23" s="98"/>
      <c r="F23" s="102" t="s">
        <v>742</v>
      </c>
      <c r="G23" s="114">
        <v>100000</v>
      </c>
      <c r="H23" s="102" t="s">
        <v>739</v>
      </c>
      <c r="I23" s="101">
        <v>50000</v>
      </c>
    </row>
    <row r="24" spans="1:9">
      <c r="A24" s="98">
        <v>17</v>
      </c>
      <c r="B24" s="99" t="s">
        <v>519</v>
      </c>
      <c r="C24" s="99" t="s">
        <v>520</v>
      </c>
      <c r="D24" s="99" t="s">
        <v>756</v>
      </c>
      <c r="E24" s="98"/>
      <c r="F24" s="102" t="s">
        <v>742</v>
      </c>
      <c r="G24" s="114">
        <v>200000</v>
      </c>
      <c r="H24" s="102" t="s">
        <v>739</v>
      </c>
      <c r="I24" s="101">
        <v>50000</v>
      </c>
    </row>
    <row r="25" spans="1:9">
      <c r="A25" s="98">
        <v>18</v>
      </c>
      <c r="B25" s="99" t="s">
        <v>519</v>
      </c>
      <c r="C25" s="99" t="s">
        <v>520</v>
      </c>
      <c r="D25" s="99" t="s">
        <v>757</v>
      </c>
      <c r="E25" s="98"/>
      <c r="F25" s="102" t="s">
        <v>758</v>
      </c>
      <c r="G25" s="114">
        <v>30000</v>
      </c>
      <c r="H25" s="102" t="s">
        <v>739</v>
      </c>
      <c r="I25" s="100">
        <v>30000</v>
      </c>
    </row>
    <row r="26" spans="1:9">
      <c r="A26" s="98">
        <v>19</v>
      </c>
      <c r="B26" s="99" t="s">
        <v>519</v>
      </c>
      <c r="C26" s="99" t="s">
        <v>520</v>
      </c>
      <c r="D26" s="99" t="s">
        <v>759</v>
      </c>
      <c r="E26" s="98"/>
      <c r="F26" s="102" t="s">
        <v>758</v>
      </c>
      <c r="G26" s="114">
        <v>30000</v>
      </c>
      <c r="H26" s="102" t="s">
        <v>739</v>
      </c>
      <c r="I26" s="100">
        <v>30000</v>
      </c>
    </row>
    <row r="27" spans="1:9">
      <c r="A27" s="98">
        <v>20</v>
      </c>
      <c r="B27" s="99" t="s">
        <v>519</v>
      </c>
      <c r="C27" s="99" t="s">
        <v>520</v>
      </c>
      <c r="D27" s="99" t="s">
        <v>760</v>
      </c>
      <c r="E27" s="98"/>
      <c r="F27" s="102" t="s">
        <v>758</v>
      </c>
      <c r="G27" s="114">
        <v>30000</v>
      </c>
      <c r="H27" s="102" t="s">
        <v>739</v>
      </c>
      <c r="I27" s="100">
        <v>30000</v>
      </c>
    </row>
    <row r="28" spans="1:9">
      <c r="A28" s="98">
        <v>21</v>
      </c>
      <c r="B28" s="99" t="s">
        <v>519</v>
      </c>
      <c r="C28" s="99" t="s">
        <v>520</v>
      </c>
      <c r="D28" s="99" t="s">
        <v>761</v>
      </c>
      <c r="E28" s="98"/>
      <c r="F28" s="102" t="s">
        <v>758</v>
      </c>
      <c r="G28" s="114">
        <v>32000</v>
      </c>
      <c r="H28" s="102" t="s">
        <v>739</v>
      </c>
      <c r="I28" s="100">
        <v>32000</v>
      </c>
    </row>
    <row r="29" spans="1:9">
      <c r="A29" s="98">
        <v>22</v>
      </c>
      <c r="B29" s="99" t="s">
        <v>519</v>
      </c>
      <c r="C29" s="99" t="s">
        <v>520</v>
      </c>
      <c r="D29" s="99" t="s">
        <v>762</v>
      </c>
      <c r="E29" s="98"/>
      <c r="F29" s="102" t="s">
        <v>758</v>
      </c>
      <c r="G29" s="114">
        <v>40000</v>
      </c>
      <c r="H29" s="102" t="s">
        <v>739</v>
      </c>
      <c r="I29" s="100">
        <v>40000</v>
      </c>
    </row>
    <row r="30" spans="1:9">
      <c r="A30" s="98">
        <v>23</v>
      </c>
      <c r="B30" s="99" t="s">
        <v>519</v>
      </c>
      <c r="C30" s="99" t="s">
        <v>520</v>
      </c>
      <c r="D30" s="99" t="s">
        <v>763</v>
      </c>
      <c r="E30" s="98"/>
      <c r="F30" s="102" t="s">
        <v>758</v>
      </c>
      <c r="G30" s="114">
        <v>50000</v>
      </c>
      <c r="H30" s="102" t="s">
        <v>739</v>
      </c>
      <c r="I30" s="100">
        <v>50000</v>
      </c>
    </row>
    <row r="31" spans="1:9">
      <c r="A31" s="98">
        <v>24</v>
      </c>
      <c r="B31" s="99" t="s">
        <v>519</v>
      </c>
      <c r="C31" s="99" t="s">
        <v>520</v>
      </c>
      <c r="D31" s="99" t="s">
        <v>764</v>
      </c>
      <c r="E31" s="98"/>
      <c r="F31" s="102" t="s">
        <v>758</v>
      </c>
      <c r="G31" s="114">
        <v>50000</v>
      </c>
      <c r="H31" s="102" t="s">
        <v>739</v>
      </c>
      <c r="I31" s="100">
        <v>50000</v>
      </c>
    </row>
    <row r="32" spans="1:9">
      <c r="A32" s="98">
        <v>25</v>
      </c>
      <c r="B32" s="99" t="s">
        <v>519</v>
      </c>
      <c r="C32" s="99" t="s">
        <v>520</v>
      </c>
      <c r="D32" s="99" t="s">
        <v>765</v>
      </c>
      <c r="E32" s="98"/>
      <c r="F32" s="102" t="s">
        <v>758</v>
      </c>
      <c r="G32" s="114">
        <v>56000</v>
      </c>
      <c r="H32" s="102" t="s">
        <v>739</v>
      </c>
      <c r="I32" s="100">
        <v>25000</v>
      </c>
    </row>
    <row r="33" spans="1:9">
      <c r="A33" s="98">
        <v>26</v>
      </c>
      <c r="B33" s="99" t="s">
        <v>519</v>
      </c>
      <c r="C33" s="99" t="s">
        <v>520</v>
      </c>
      <c r="D33" s="99" t="s">
        <v>766</v>
      </c>
      <c r="E33" s="98"/>
      <c r="F33" s="102" t="s">
        <v>758</v>
      </c>
      <c r="G33" s="114">
        <v>56000</v>
      </c>
      <c r="H33" s="102" t="s">
        <v>739</v>
      </c>
      <c r="I33" s="100">
        <v>25000</v>
      </c>
    </row>
    <row r="34" spans="1:9">
      <c r="A34" s="98">
        <v>27</v>
      </c>
      <c r="B34" s="99" t="s">
        <v>519</v>
      </c>
      <c r="C34" s="99" t="s">
        <v>520</v>
      </c>
      <c r="D34" s="99" t="s">
        <v>767</v>
      </c>
      <c r="E34" s="98"/>
      <c r="F34" s="102" t="s">
        <v>758</v>
      </c>
      <c r="G34" s="114">
        <v>56000</v>
      </c>
      <c r="H34" s="102" t="s">
        <v>739</v>
      </c>
      <c r="I34" s="101">
        <v>25000</v>
      </c>
    </row>
    <row r="35" spans="1:9">
      <c r="A35" s="98">
        <v>28</v>
      </c>
      <c r="B35" s="99" t="s">
        <v>519</v>
      </c>
      <c r="C35" s="99" t="s">
        <v>520</v>
      </c>
      <c r="D35" s="99" t="s">
        <v>768</v>
      </c>
      <c r="E35" s="98"/>
      <c r="F35" s="102" t="s">
        <v>758</v>
      </c>
      <c r="G35" s="114">
        <v>56000</v>
      </c>
      <c r="H35" s="102" t="s">
        <v>739</v>
      </c>
      <c r="I35" s="101">
        <v>25000</v>
      </c>
    </row>
    <row r="36" spans="1:9">
      <c r="A36" s="98">
        <v>29</v>
      </c>
      <c r="B36" s="99" t="s">
        <v>519</v>
      </c>
      <c r="C36" s="99" t="s">
        <v>520</v>
      </c>
      <c r="D36" s="99" t="s">
        <v>769</v>
      </c>
      <c r="E36" s="98"/>
      <c r="F36" s="102" t="s">
        <v>758</v>
      </c>
      <c r="G36" s="114">
        <v>59750</v>
      </c>
      <c r="H36" s="102" t="s">
        <v>739</v>
      </c>
      <c r="I36" s="101">
        <v>30000</v>
      </c>
    </row>
    <row r="37" spans="1:9">
      <c r="A37" s="98">
        <v>30</v>
      </c>
      <c r="B37" s="99" t="s">
        <v>519</v>
      </c>
      <c r="C37" s="99" t="s">
        <v>520</v>
      </c>
      <c r="D37" s="99" t="s">
        <v>770</v>
      </c>
      <c r="E37" s="98"/>
      <c r="F37" s="102" t="s">
        <v>758</v>
      </c>
      <c r="G37" s="114">
        <v>60000</v>
      </c>
      <c r="H37" s="102" t="s">
        <v>739</v>
      </c>
      <c r="I37" s="100">
        <v>30000</v>
      </c>
    </row>
    <row r="38" spans="1:9">
      <c r="A38" s="98">
        <v>31</v>
      </c>
      <c r="B38" s="99" t="s">
        <v>519</v>
      </c>
      <c r="C38" s="99" t="s">
        <v>520</v>
      </c>
      <c r="D38" s="99" t="s">
        <v>771</v>
      </c>
      <c r="E38" s="98"/>
      <c r="F38" s="102" t="s">
        <v>758</v>
      </c>
      <c r="G38" s="114">
        <v>60000</v>
      </c>
      <c r="H38" s="102" t="s">
        <v>739</v>
      </c>
      <c r="I38" s="100">
        <v>30000</v>
      </c>
    </row>
    <row r="39" spans="1:9">
      <c r="A39" s="98">
        <v>32</v>
      </c>
      <c r="B39" s="99" t="s">
        <v>519</v>
      </c>
      <c r="C39" s="99" t="s">
        <v>520</v>
      </c>
      <c r="D39" s="99" t="s">
        <v>772</v>
      </c>
      <c r="E39" s="98"/>
      <c r="F39" s="102" t="s">
        <v>773</v>
      </c>
      <c r="G39" s="114">
        <v>50000</v>
      </c>
      <c r="H39" s="102" t="s">
        <v>739</v>
      </c>
      <c r="I39" s="100">
        <v>50000</v>
      </c>
    </row>
    <row r="40" spans="1:9">
      <c r="A40" s="98">
        <v>33</v>
      </c>
      <c r="B40" s="99" t="s">
        <v>519</v>
      </c>
      <c r="C40" s="99" t="s">
        <v>520</v>
      </c>
      <c r="D40" s="99" t="s">
        <v>774</v>
      </c>
      <c r="E40" s="98"/>
      <c r="F40" s="102" t="s">
        <v>773</v>
      </c>
      <c r="G40" s="114">
        <v>55000</v>
      </c>
      <c r="H40" s="102" t="s">
        <v>739</v>
      </c>
      <c r="I40" s="100">
        <v>25000</v>
      </c>
    </row>
    <row r="41" spans="1:9">
      <c r="A41" s="98">
        <v>34</v>
      </c>
      <c r="B41" s="99" t="s">
        <v>519</v>
      </c>
      <c r="C41" s="99" t="s">
        <v>520</v>
      </c>
      <c r="D41" s="99" t="s">
        <v>775</v>
      </c>
      <c r="E41" s="98"/>
      <c r="F41" s="102" t="s">
        <v>773</v>
      </c>
      <c r="G41" s="114">
        <v>55500</v>
      </c>
      <c r="H41" s="102" t="s">
        <v>739</v>
      </c>
      <c r="I41" s="100">
        <v>25000</v>
      </c>
    </row>
    <row r="42" spans="1:9">
      <c r="A42" s="98">
        <v>35</v>
      </c>
      <c r="B42" s="99" t="s">
        <v>519</v>
      </c>
      <c r="C42" s="99" t="s">
        <v>520</v>
      </c>
      <c r="D42" s="99" t="s">
        <v>776</v>
      </c>
      <c r="E42" s="98"/>
      <c r="F42" s="102" t="s">
        <v>773</v>
      </c>
      <c r="G42" s="114">
        <v>56000</v>
      </c>
      <c r="H42" s="102" t="s">
        <v>739</v>
      </c>
      <c r="I42" s="100">
        <v>25000</v>
      </c>
    </row>
    <row r="43" spans="1:9">
      <c r="A43" s="98">
        <v>36</v>
      </c>
      <c r="B43" s="99" t="s">
        <v>519</v>
      </c>
      <c r="C43" s="99" t="s">
        <v>520</v>
      </c>
      <c r="D43" s="99" t="s">
        <v>777</v>
      </c>
      <c r="E43" s="98"/>
      <c r="F43" s="102" t="s">
        <v>773</v>
      </c>
      <c r="G43" s="114">
        <v>56000</v>
      </c>
      <c r="H43" s="102" t="s">
        <v>739</v>
      </c>
      <c r="I43" s="101">
        <v>25000</v>
      </c>
    </row>
    <row r="44" spans="1:9">
      <c r="A44" s="98">
        <v>37</v>
      </c>
      <c r="B44" s="99" t="s">
        <v>519</v>
      </c>
      <c r="C44" s="99" t="s">
        <v>520</v>
      </c>
      <c r="D44" s="99" t="s">
        <v>778</v>
      </c>
      <c r="E44" s="98"/>
      <c r="F44" s="102" t="s">
        <v>773</v>
      </c>
      <c r="G44" s="114">
        <v>56000</v>
      </c>
      <c r="H44" s="102" t="s">
        <v>739</v>
      </c>
      <c r="I44" s="101">
        <v>25000</v>
      </c>
    </row>
    <row r="45" spans="1:9">
      <c r="A45" s="98">
        <v>38</v>
      </c>
      <c r="B45" s="99" t="s">
        <v>519</v>
      </c>
      <c r="C45" s="99" t="s">
        <v>520</v>
      </c>
      <c r="D45" s="99" t="s">
        <v>779</v>
      </c>
      <c r="E45" s="98"/>
      <c r="F45" s="102" t="s">
        <v>773</v>
      </c>
      <c r="G45" s="114">
        <v>56000</v>
      </c>
      <c r="H45" s="102" t="s">
        <v>739</v>
      </c>
      <c r="I45" s="101">
        <v>25000</v>
      </c>
    </row>
    <row r="46" spans="1:9">
      <c r="A46" s="98">
        <v>39</v>
      </c>
      <c r="B46" s="99" t="s">
        <v>519</v>
      </c>
      <c r="C46" s="99" t="s">
        <v>520</v>
      </c>
      <c r="D46" s="99" t="s">
        <v>780</v>
      </c>
      <c r="E46" s="98"/>
      <c r="F46" s="102" t="s">
        <v>773</v>
      </c>
      <c r="G46" s="114">
        <v>56000</v>
      </c>
      <c r="H46" s="102" t="s">
        <v>739</v>
      </c>
      <c r="I46" s="100">
        <v>25000</v>
      </c>
    </row>
    <row r="47" spans="1:9">
      <c r="A47" s="98">
        <v>40</v>
      </c>
      <c r="B47" s="99" t="s">
        <v>519</v>
      </c>
      <c r="C47" s="99" t="s">
        <v>520</v>
      </c>
      <c r="D47" s="99" t="s">
        <v>781</v>
      </c>
      <c r="E47" s="98"/>
      <c r="F47" s="102" t="s">
        <v>782</v>
      </c>
      <c r="G47" s="114">
        <v>30000</v>
      </c>
      <c r="H47" s="102" t="s">
        <v>739</v>
      </c>
      <c r="I47" s="100">
        <v>30000</v>
      </c>
    </row>
    <row r="48" spans="1:9">
      <c r="A48" s="98">
        <v>41</v>
      </c>
      <c r="B48" s="99" t="s">
        <v>519</v>
      </c>
      <c r="C48" s="99" t="s">
        <v>520</v>
      </c>
      <c r="D48" s="99" t="s">
        <v>783</v>
      </c>
      <c r="E48" s="98"/>
      <c r="F48" s="102" t="s">
        <v>782</v>
      </c>
      <c r="G48" s="114">
        <v>50000</v>
      </c>
      <c r="H48" s="102" t="s">
        <v>739</v>
      </c>
      <c r="I48" s="101">
        <v>50000</v>
      </c>
    </row>
    <row r="49" spans="1:9">
      <c r="A49" s="98">
        <v>42</v>
      </c>
      <c r="B49" s="99" t="s">
        <v>519</v>
      </c>
      <c r="C49" s="99" t="s">
        <v>520</v>
      </c>
      <c r="D49" s="99" t="s">
        <v>784</v>
      </c>
      <c r="E49" s="98"/>
      <c r="F49" s="102" t="s">
        <v>782</v>
      </c>
      <c r="G49" s="114">
        <v>56000</v>
      </c>
      <c r="H49" s="102" t="s">
        <v>739</v>
      </c>
      <c r="I49" s="101">
        <v>25000</v>
      </c>
    </row>
    <row r="50" spans="1:9">
      <c r="A50" s="98">
        <v>43</v>
      </c>
      <c r="B50" s="99" t="s">
        <v>519</v>
      </c>
      <c r="C50" s="99" t="s">
        <v>520</v>
      </c>
      <c r="D50" s="99" t="s">
        <v>785</v>
      </c>
      <c r="E50" s="98"/>
      <c r="F50" s="102" t="s">
        <v>782</v>
      </c>
      <c r="G50" s="114">
        <v>56000</v>
      </c>
      <c r="H50" s="102" t="s">
        <v>739</v>
      </c>
      <c r="I50" s="101">
        <v>25000</v>
      </c>
    </row>
    <row r="51" spans="1:9">
      <c r="A51" s="98">
        <v>44</v>
      </c>
      <c r="B51" s="99" t="s">
        <v>519</v>
      </c>
      <c r="C51" s="99" t="s">
        <v>520</v>
      </c>
      <c r="D51" s="99" t="s">
        <v>786</v>
      </c>
      <c r="E51" s="98"/>
      <c r="F51" s="102" t="s">
        <v>782</v>
      </c>
      <c r="G51" s="100">
        <v>56000</v>
      </c>
      <c r="H51" s="102" t="s">
        <v>739</v>
      </c>
      <c r="I51" s="101">
        <v>25000</v>
      </c>
    </row>
    <row r="52" spans="1:9">
      <c r="A52" s="98">
        <v>45</v>
      </c>
      <c r="B52" s="99" t="s">
        <v>519</v>
      </c>
      <c r="C52" s="99" t="s">
        <v>520</v>
      </c>
      <c r="D52" s="99" t="s">
        <v>787</v>
      </c>
      <c r="E52" s="98"/>
      <c r="F52" s="102" t="s">
        <v>782</v>
      </c>
      <c r="G52" s="100">
        <v>56000</v>
      </c>
      <c r="H52" s="102" t="s">
        <v>739</v>
      </c>
      <c r="I52" s="100">
        <v>25000</v>
      </c>
    </row>
    <row r="53" spans="1:9">
      <c r="A53" s="98">
        <v>46</v>
      </c>
      <c r="B53" s="99" t="s">
        <v>519</v>
      </c>
      <c r="C53" s="99" t="s">
        <v>520</v>
      </c>
      <c r="D53" s="99" t="s">
        <v>788</v>
      </c>
      <c r="E53" s="98"/>
      <c r="F53" s="102" t="s">
        <v>782</v>
      </c>
      <c r="G53" s="100">
        <v>80000</v>
      </c>
      <c r="H53" s="102" t="s">
        <v>739</v>
      </c>
      <c r="I53" s="100">
        <v>40000</v>
      </c>
    </row>
    <row r="54" spans="1:9">
      <c r="A54" s="98">
        <v>47</v>
      </c>
      <c r="B54" s="99" t="s">
        <v>519</v>
      </c>
      <c r="C54" s="99" t="s">
        <v>520</v>
      </c>
      <c r="D54" s="99" t="s">
        <v>789</v>
      </c>
      <c r="E54" s="98"/>
      <c r="F54" s="102" t="s">
        <v>782</v>
      </c>
      <c r="G54" s="100">
        <v>80000</v>
      </c>
      <c r="H54" s="102" t="s">
        <v>739</v>
      </c>
      <c r="I54" s="101">
        <v>40000</v>
      </c>
    </row>
    <row r="55" spans="1:9">
      <c r="A55" s="98">
        <v>48</v>
      </c>
      <c r="B55" s="99" t="s">
        <v>519</v>
      </c>
      <c r="C55" s="99" t="s">
        <v>520</v>
      </c>
      <c r="D55" s="99" t="s">
        <v>790</v>
      </c>
      <c r="E55" s="98"/>
      <c r="F55" s="102" t="s">
        <v>782</v>
      </c>
      <c r="G55" s="100">
        <v>80000</v>
      </c>
      <c r="H55" s="102" t="s">
        <v>739</v>
      </c>
      <c r="I55" s="101">
        <v>40000</v>
      </c>
    </row>
    <row r="56" spans="1:9">
      <c r="A56" s="98">
        <v>49</v>
      </c>
      <c r="B56" s="99" t="s">
        <v>519</v>
      </c>
      <c r="C56" s="99" t="s">
        <v>520</v>
      </c>
      <c r="D56" s="99" t="s">
        <v>791</v>
      </c>
      <c r="E56" s="98"/>
      <c r="F56" s="102" t="s">
        <v>782</v>
      </c>
      <c r="G56" s="100">
        <v>80000</v>
      </c>
      <c r="H56" s="102" t="s">
        <v>739</v>
      </c>
      <c r="I56" s="100">
        <v>40000</v>
      </c>
    </row>
    <row r="57" spans="1:9">
      <c r="A57" s="98">
        <v>50</v>
      </c>
      <c r="B57" s="99" t="s">
        <v>519</v>
      </c>
      <c r="C57" s="99" t="s">
        <v>520</v>
      </c>
      <c r="D57" s="99" t="s">
        <v>792</v>
      </c>
      <c r="E57" s="98"/>
      <c r="F57" s="102" t="s">
        <v>782</v>
      </c>
      <c r="G57" s="100">
        <v>80000</v>
      </c>
      <c r="H57" s="102" t="s">
        <v>739</v>
      </c>
      <c r="I57" s="100">
        <v>40000</v>
      </c>
    </row>
    <row r="58" spans="1:9">
      <c r="A58" s="98">
        <v>51</v>
      </c>
      <c r="B58" s="99" t="s">
        <v>519</v>
      </c>
      <c r="C58" s="99" t="s">
        <v>520</v>
      </c>
      <c r="D58" s="99" t="s">
        <v>793</v>
      </c>
      <c r="E58" s="98"/>
      <c r="F58" s="102" t="s">
        <v>782</v>
      </c>
      <c r="G58" s="100">
        <v>200000</v>
      </c>
      <c r="H58" s="102" t="s">
        <v>739</v>
      </c>
      <c r="I58" s="100">
        <v>50000</v>
      </c>
    </row>
    <row r="59" spans="1:9">
      <c r="A59" s="98">
        <v>52</v>
      </c>
      <c r="B59" s="99" t="s">
        <v>519</v>
      </c>
      <c r="C59" s="99" t="s">
        <v>520</v>
      </c>
      <c r="D59" s="99" t="s">
        <v>794</v>
      </c>
      <c r="E59" s="98"/>
      <c r="F59" s="102" t="s">
        <v>795</v>
      </c>
      <c r="G59" s="100">
        <v>34000</v>
      </c>
      <c r="H59" s="102" t="s">
        <v>739</v>
      </c>
      <c r="I59" s="100">
        <v>34000</v>
      </c>
    </row>
    <row r="60" spans="1:9">
      <c r="A60" s="98">
        <v>53</v>
      </c>
      <c r="B60" s="99" t="s">
        <v>519</v>
      </c>
      <c r="C60" s="99" t="s">
        <v>520</v>
      </c>
      <c r="D60" s="99" t="s">
        <v>796</v>
      </c>
      <c r="E60" s="98"/>
      <c r="F60" s="102" t="s">
        <v>795</v>
      </c>
      <c r="G60" s="100">
        <v>34000</v>
      </c>
      <c r="H60" s="102" t="s">
        <v>739</v>
      </c>
      <c r="I60" s="100">
        <v>34000</v>
      </c>
    </row>
    <row r="61" spans="1:9">
      <c r="A61" s="98">
        <v>54</v>
      </c>
      <c r="B61" s="99" t="s">
        <v>519</v>
      </c>
      <c r="C61" s="99" t="s">
        <v>520</v>
      </c>
      <c r="D61" s="99" t="s">
        <v>797</v>
      </c>
      <c r="E61" s="98"/>
      <c r="F61" s="102" t="s">
        <v>795</v>
      </c>
      <c r="G61" s="100">
        <v>35000</v>
      </c>
      <c r="H61" s="102" t="s">
        <v>739</v>
      </c>
      <c r="I61" s="100">
        <v>35000</v>
      </c>
    </row>
    <row r="62" spans="1:9">
      <c r="A62" s="98">
        <v>55</v>
      </c>
      <c r="B62" s="99" t="s">
        <v>519</v>
      </c>
      <c r="C62" s="99" t="s">
        <v>520</v>
      </c>
      <c r="D62" s="99" t="s">
        <v>798</v>
      </c>
      <c r="E62" s="98"/>
      <c r="F62" s="102" t="s">
        <v>795</v>
      </c>
      <c r="G62" s="100">
        <v>35000</v>
      </c>
      <c r="H62" s="102" t="s">
        <v>739</v>
      </c>
      <c r="I62" s="100">
        <v>35000</v>
      </c>
    </row>
    <row r="63" spans="1:9">
      <c r="A63" s="98">
        <v>56</v>
      </c>
      <c r="B63" s="99" t="s">
        <v>519</v>
      </c>
      <c r="C63" s="99" t="s">
        <v>520</v>
      </c>
      <c r="D63" s="99" t="s">
        <v>799</v>
      </c>
      <c r="E63" s="98"/>
      <c r="F63" s="102" t="s">
        <v>795</v>
      </c>
      <c r="G63" s="100">
        <v>35000</v>
      </c>
      <c r="H63" s="102" t="s">
        <v>739</v>
      </c>
      <c r="I63" s="100">
        <v>35000</v>
      </c>
    </row>
    <row r="64" spans="1:9">
      <c r="A64" s="98">
        <v>57</v>
      </c>
      <c r="B64" s="99" t="s">
        <v>519</v>
      </c>
      <c r="C64" s="99" t="s">
        <v>520</v>
      </c>
      <c r="D64" s="99" t="s">
        <v>800</v>
      </c>
      <c r="E64" s="98"/>
      <c r="F64" s="102" t="s">
        <v>795</v>
      </c>
      <c r="G64" s="100">
        <v>35000</v>
      </c>
      <c r="H64" s="102" t="s">
        <v>739</v>
      </c>
      <c r="I64" s="100">
        <v>35000</v>
      </c>
    </row>
    <row r="65" spans="1:9">
      <c r="A65" s="98">
        <v>58</v>
      </c>
      <c r="B65" s="99" t="s">
        <v>519</v>
      </c>
      <c r="C65" s="99" t="s">
        <v>520</v>
      </c>
      <c r="D65" s="99" t="s">
        <v>801</v>
      </c>
      <c r="E65" s="98"/>
      <c r="F65" s="102" t="s">
        <v>795</v>
      </c>
      <c r="G65" s="100">
        <v>36000</v>
      </c>
      <c r="H65" s="102" t="s">
        <v>739</v>
      </c>
      <c r="I65" s="100">
        <v>36000</v>
      </c>
    </row>
    <row r="66" spans="1:9">
      <c r="A66" s="98">
        <v>59</v>
      </c>
      <c r="B66" s="99" t="s">
        <v>519</v>
      </c>
      <c r="C66" s="99" t="s">
        <v>520</v>
      </c>
      <c r="D66" s="99" t="s">
        <v>802</v>
      </c>
      <c r="E66" s="98"/>
      <c r="F66" s="102" t="s">
        <v>795</v>
      </c>
      <c r="G66" s="100">
        <v>40000</v>
      </c>
      <c r="H66" s="102" t="s">
        <v>739</v>
      </c>
      <c r="I66" s="100">
        <v>40000</v>
      </c>
    </row>
    <row r="67" spans="1:9">
      <c r="A67" s="98">
        <v>60</v>
      </c>
      <c r="B67" s="99" t="s">
        <v>519</v>
      </c>
      <c r="C67" s="99" t="s">
        <v>520</v>
      </c>
      <c r="D67" s="99" t="s">
        <v>803</v>
      </c>
      <c r="E67" s="98"/>
      <c r="F67" s="102" t="s">
        <v>795</v>
      </c>
      <c r="G67" s="100">
        <v>50000</v>
      </c>
      <c r="H67" s="102" t="s">
        <v>739</v>
      </c>
      <c r="I67" s="100">
        <v>50000</v>
      </c>
    </row>
    <row r="68" spans="1:9">
      <c r="A68" s="98">
        <v>61</v>
      </c>
      <c r="B68" s="99" t="s">
        <v>519</v>
      </c>
      <c r="C68" s="99" t="s">
        <v>520</v>
      </c>
      <c r="D68" s="99" t="s">
        <v>804</v>
      </c>
      <c r="E68" s="98"/>
      <c r="F68" s="102" t="s">
        <v>795</v>
      </c>
      <c r="G68" s="100">
        <v>50000</v>
      </c>
      <c r="H68" s="102" t="s">
        <v>739</v>
      </c>
      <c r="I68" s="100">
        <v>50000</v>
      </c>
    </row>
    <row r="69" spans="1:9">
      <c r="A69" s="98">
        <v>62</v>
      </c>
      <c r="B69" s="99" t="s">
        <v>519</v>
      </c>
      <c r="C69" s="99" t="s">
        <v>520</v>
      </c>
      <c r="D69" s="99" t="s">
        <v>805</v>
      </c>
      <c r="E69" s="98"/>
      <c r="F69" s="102" t="s">
        <v>795</v>
      </c>
      <c r="G69" s="100">
        <v>52000</v>
      </c>
      <c r="H69" s="102" t="s">
        <v>739</v>
      </c>
      <c r="I69" s="101">
        <v>52000</v>
      </c>
    </row>
    <row r="70" spans="1:9">
      <c r="A70" s="98">
        <v>63</v>
      </c>
      <c r="B70" s="99" t="s">
        <v>519</v>
      </c>
      <c r="C70" s="99" t="s">
        <v>520</v>
      </c>
      <c r="D70" s="99" t="s">
        <v>806</v>
      </c>
      <c r="E70" s="98"/>
      <c r="F70" s="102" t="s">
        <v>795</v>
      </c>
      <c r="G70" s="100">
        <v>80000</v>
      </c>
      <c r="H70" s="102" t="s">
        <v>739</v>
      </c>
      <c r="I70" s="101">
        <v>40000</v>
      </c>
    </row>
    <row r="71" spans="1:9">
      <c r="A71" s="98">
        <v>64</v>
      </c>
      <c r="B71" s="99" t="s">
        <v>519</v>
      </c>
      <c r="C71" s="99" t="s">
        <v>520</v>
      </c>
      <c r="D71" s="99" t="s">
        <v>807</v>
      </c>
      <c r="E71" s="98"/>
      <c r="F71" s="102" t="s">
        <v>795</v>
      </c>
      <c r="G71" s="100">
        <v>100000</v>
      </c>
      <c r="H71" s="102" t="s">
        <v>739</v>
      </c>
      <c r="I71" s="101">
        <v>50000</v>
      </c>
    </row>
    <row r="72" spans="1:9">
      <c r="A72" s="98">
        <v>65</v>
      </c>
      <c r="B72" s="99" t="s">
        <v>519</v>
      </c>
      <c r="C72" s="99" t="s">
        <v>520</v>
      </c>
      <c r="D72" s="99" t="s">
        <v>808</v>
      </c>
      <c r="E72" s="98"/>
      <c r="F72" s="102" t="s">
        <v>795</v>
      </c>
      <c r="G72" s="100">
        <v>300000</v>
      </c>
      <c r="H72" s="102" t="s">
        <v>739</v>
      </c>
      <c r="I72" s="101">
        <v>50000</v>
      </c>
    </row>
    <row r="73" spans="1:9">
      <c r="A73" s="98">
        <v>66</v>
      </c>
      <c r="B73" s="99" t="s">
        <v>519</v>
      </c>
      <c r="C73" s="99" t="s">
        <v>520</v>
      </c>
      <c r="D73" s="99" t="s">
        <v>809</v>
      </c>
      <c r="E73" s="98"/>
      <c r="F73" s="102" t="s">
        <v>810</v>
      </c>
      <c r="G73" s="100">
        <v>12000</v>
      </c>
      <c r="H73" s="102" t="s">
        <v>739</v>
      </c>
      <c r="I73" s="100">
        <v>12000</v>
      </c>
    </row>
    <row r="74" spans="1:9">
      <c r="A74" s="98">
        <v>67</v>
      </c>
      <c r="B74" s="99" t="s">
        <v>519</v>
      </c>
      <c r="C74" s="99" t="s">
        <v>520</v>
      </c>
      <c r="D74" s="99" t="s">
        <v>811</v>
      </c>
      <c r="E74" s="98"/>
      <c r="F74" s="102" t="s">
        <v>810</v>
      </c>
      <c r="G74" s="100">
        <v>15000</v>
      </c>
      <c r="H74" s="102" t="s">
        <v>739</v>
      </c>
      <c r="I74" s="100">
        <v>15000</v>
      </c>
    </row>
    <row r="75" spans="1:9">
      <c r="A75" s="98">
        <v>68</v>
      </c>
      <c r="B75" s="99" t="s">
        <v>519</v>
      </c>
      <c r="C75" s="99" t="s">
        <v>520</v>
      </c>
      <c r="D75" s="99" t="s">
        <v>812</v>
      </c>
      <c r="E75" s="98"/>
      <c r="F75" s="102" t="s">
        <v>810</v>
      </c>
      <c r="G75" s="100">
        <v>24000</v>
      </c>
      <c r="H75" s="102" t="s">
        <v>739</v>
      </c>
      <c r="I75" s="100">
        <v>24000</v>
      </c>
    </row>
    <row r="76" spans="1:9">
      <c r="A76" s="98">
        <v>69</v>
      </c>
      <c r="B76" s="99" t="s">
        <v>519</v>
      </c>
      <c r="C76" s="99" t="s">
        <v>520</v>
      </c>
      <c r="D76" s="99" t="s">
        <v>813</v>
      </c>
      <c r="E76" s="98"/>
      <c r="F76" s="102" t="s">
        <v>810</v>
      </c>
      <c r="G76" s="100">
        <v>30000</v>
      </c>
      <c r="H76" s="102" t="s">
        <v>739</v>
      </c>
      <c r="I76" s="100">
        <v>30000</v>
      </c>
    </row>
    <row r="77" spans="1:9">
      <c r="A77" s="98">
        <v>70</v>
      </c>
      <c r="B77" s="99" t="s">
        <v>519</v>
      </c>
      <c r="C77" s="99" t="s">
        <v>520</v>
      </c>
      <c r="D77" s="99" t="s">
        <v>814</v>
      </c>
      <c r="E77" s="98"/>
      <c r="F77" s="102" t="s">
        <v>810</v>
      </c>
      <c r="G77" s="100">
        <v>34000</v>
      </c>
      <c r="H77" s="102" t="s">
        <v>739</v>
      </c>
      <c r="I77" s="100">
        <v>34000</v>
      </c>
    </row>
    <row r="78" spans="1:9">
      <c r="A78" s="98">
        <v>71</v>
      </c>
      <c r="B78" s="99" t="s">
        <v>519</v>
      </c>
      <c r="C78" s="99" t="s">
        <v>520</v>
      </c>
      <c r="D78" s="99" t="s">
        <v>815</v>
      </c>
      <c r="E78" s="98"/>
      <c r="F78" s="102" t="s">
        <v>810</v>
      </c>
      <c r="G78" s="100">
        <v>34000</v>
      </c>
      <c r="H78" s="102" t="s">
        <v>739</v>
      </c>
      <c r="I78" s="100">
        <v>34000</v>
      </c>
    </row>
    <row r="79" spans="1:9">
      <c r="A79" s="98">
        <v>72</v>
      </c>
      <c r="B79" s="99" t="s">
        <v>519</v>
      </c>
      <c r="C79" s="99" t="s">
        <v>520</v>
      </c>
      <c r="D79" s="99" t="s">
        <v>816</v>
      </c>
      <c r="E79" s="98"/>
      <c r="F79" s="102" t="s">
        <v>810</v>
      </c>
      <c r="G79" s="100">
        <v>34000</v>
      </c>
      <c r="H79" s="102" t="s">
        <v>739</v>
      </c>
      <c r="I79" s="100">
        <v>34000</v>
      </c>
    </row>
    <row r="80" spans="1:9">
      <c r="A80" s="98">
        <v>73</v>
      </c>
      <c r="B80" s="99" t="s">
        <v>519</v>
      </c>
      <c r="C80" s="99" t="s">
        <v>520</v>
      </c>
      <c r="D80" s="99" t="s">
        <v>817</v>
      </c>
      <c r="E80" s="98"/>
      <c r="F80" s="102" t="s">
        <v>810</v>
      </c>
      <c r="G80" s="100">
        <v>40000</v>
      </c>
      <c r="H80" s="102" t="s">
        <v>739</v>
      </c>
      <c r="I80" s="100">
        <v>40000</v>
      </c>
    </row>
    <row r="81" spans="1:9">
      <c r="A81" s="98">
        <v>74</v>
      </c>
      <c r="B81" s="99" t="s">
        <v>519</v>
      </c>
      <c r="C81" s="99" t="s">
        <v>520</v>
      </c>
      <c r="D81" s="99" t="s">
        <v>818</v>
      </c>
      <c r="E81" s="98"/>
      <c r="F81" s="102" t="s">
        <v>810</v>
      </c>
      <c r="G81" s="100">
        <v>50000</v>
      </c>
      <c r="H81" s="102" t="s">
        <v>739</v>
      </c>
      <c r="I81" s="100">
        <v>50000</v>
      </c>
    </row>
    <row r="82" spans="1:9">
      <c r="A82" s="98">
        <v>75</v>
      </c>
      <c r="B82" s="99" t="s">
        <v>519</v>
      </c>
      <c r="C82" s="99" t="s">
        <v>520</v>
      </c>
      <c r="D82" s="99" t="s">
        <v>819</v>
      </c>
      <c r="E82" s="98"/>
      <c r="F82" s="102" t="s">
        <v>810</v>
      </c>
      <c r="G82" s="100">
        <v>60000</v>
      </c>
      <c r="H82" s="102" t="s">
        <v>739</v>
      </c>
      <c r="I82" s="101">
        <v>30000</v>
      </c>
    </row>
    <row r="83" spans="1:9">
      <c r="A83" s="98">
        <v>76</v>
      </c>
      <c r="B83" s="99" t="s">
        <v>519</v>
      </c>
      <c r="C83" s="99" t="s">
        <v>520</v>
      </c>
      <c r="D83" s="99" t="s">
        <v>820</v>
      </c>
      <c r="E83" s="98"/>
      <c r="F83" s="102" t="s">
        <v>821</v>
      </c>
      <c r="G83" s="100">
        <v>18000</v>
      </c>
      <c r="H83" s="102" t="s">
        <v>739</v>
      </c>
      <c r="I83" s="100">
        <v>18000</v>
      </c>
    </row>
    <row r="84" spans="1:9">
      <c r="A84" s="98">
        <v>77</v>
      </c>
      <c r="B84" s="99" t="s">
        <v>519</v>
      </c>
      <c r="C84" s="99" t="s">
        <v>520</v>
      </c>
      <c r="D84" s="99" t="s">
        <v>822</v>
      </c>
      <c r="E84" s="98"/>
      <c r="F84" s="102" t="s">
        <v>821</v>
      </c>
      <c r="G84" s="100">
        <v>20000</v>
      </c>
      <c r="H84" s="102" t="s">
        <v>739</v>
      </c>
      <c r="I84" s="100">
        <v>20000</v>
      </c>
    </row>
    <row r="85" spans="1:9">
      <c r="A85" s="98">
        <v>78</v>
      </c>
      <c r="B85" s="99" t="s">
        <v>519</v>
      </c>
      <c r="C85" s="99" t="s">
        <v>520</v>
      </c>
      <c r="D85" s="99" t="s">
        <v>823</v>
      </c>
      <c r="E85" s="98"/>
      <c r="F85" s="102" t="s">
        <v>821</v>
      </c>
      <c r="G85" s="100">
        <v>34000</v>
      </c>
      <c r="H85" s="102" t="s">
        <v>739</v>
      </c>
      <c r="I85" s="100">
        <v>34000</v>
      </c>
    </row>
    <row r="86" spans="1:9">
      <c r="A86" s="98">
        <v>79</v>
      </c>
      <c r="B86" s="99" t="s">
        <v>519</v>
      </c>
      <c r="C86" s="99" t="s">
        <v>520</v>
      </c>
      <c r="D86" s="99" t="s">
        <v>824</v>
      </c>
      <c r="E86" s="98"/>
      <c r="F86" s="102" t="s">
        <v>821</v>
      </c>
      <c r="G86" s="100">
        <v>34000</v>
      </c>
      <c r="H86" s="102" t="s">
        <v>739</v>
      </c>
      <c r="I86" s="100">
        <v>34000</v>
      </c>
    </row>
    <row r="87" spans="1:9">
      <c r="A87" s="98">
        <v>80</v>
      </c>
      <c r="B87" s="99" t="s">
        <v>519</v>
      </c>
      <c r="C87" s="99" t="s">
        <v>520</v>
      </c>
      <c r="D87" s="99" t="s">
        <v>825</v>
      </c>
      <c r="E87" s="98"/>
      <c r="F87" s="102" t="s">
        <v>821</v>
      </c>
      <c r="G87" s="100">
        <v>34000</v>
      </c>
      <c r="H87" s="102" t="s">
        <v>739</v>
      </c>
      <c r="I87" s="100">
        <v>34000</v>
      </c>
    </row>
    <row r="88" spans="1:9">
      <c r="A88" s="98">
        <v>81</v>
      </c>
      <c r="B88" s="99" t="s">
        <v>519</v>
      </c>
      <c r="C88" s="99" t="s">
        <v>520</v>
      </c>
      <c r="D88" s="99" t="s">
        <v>826</v>
      </c>
      <c r="E88" s="98"/>
      <c r="F88" s="102" t="s">
        <v>821</v>
      </c>
      <c r="G88" s="100">
        <v>35000</v>
      </c>
      <c r="H88" s="102" t="s">
        <v>739</v>
      </c>
      <c r="I88" s="100">
        <v>35000</v>
      </c>
    </row>
    <row r="89" spans="1:9">
      <c r="A89" s="98">
        <v>82</v>
      </c>
      <c r="B89" s="99" t="s">
        <v>519</v>
      </c>
      <c r="C89" s="99" t="s">
        <v>520</v>
      </c>
      <c r="D89" s="99" t="s">
        <v>827</v>
      </c>
      <c r="E89" s="98"/>
      <c r="F89" s="102" t="s">
        <v>821</v>
      </c>
      <c r="G89" s="100">
        <v>52000</v>
      </c>
      <c r="H89" s="102" t="s">
        <v>739</v>
      </c>
      <c r="I89" s="100">
        <v>52000</v>
      </c>
    </row>
    <row r="90" spans="1:9">
      <c r="A90" s="98">
        <v>83</v>
      </c>
      <c r="B90" s="99" t="s">
        <v>519</v>
      </c>
      <c r="C90" s="99" t="s">
        <v>520</v>
      </c>
      <c r="D90" s="99" t="s">
        <v>828</v>
      </c>
      <c r="E90" s="98"/>
      <c r="F90" s="102" t="s">
        <v>821</v>
      </c>
      <c r="G90" s="100">
        <v>60000</v>
      </c>
      <c r="H90" s="102" t="s">
        <v>739</v>
      </c>
      <c r="I90" s="101">
        <v>30000</v>
      </c>
    </row>
    <row r="91" spans="1:9">
      <c r="A91" s="98">
        <v>84</v>
      </c>
      <c r="B91" s="99" t="s">
        <v>519</v>
      </c>
      <c r="C91" s="99" t="s">
        <v>520</v>
      </c>
      <c r="D91" s="99" t="s">
        <v>829</v>
      </c>
      <c r="E91" s="98"/>
      <c r="F91" s="102" t="s">
        <v>821</v>
      </c>
      <c r="G91" s="100">
        <v>70000</v>
      </c>
      <c r="H91" s="102" t="s">
        <v>739</v>
      </c>
      <c r="I91" s="101">
        <v>35000</v>
      </c>
    </row>
    <row r="92" spans="1:9">
      <c r="A92" s="98">
        <v>85</v>
      </c>
      <c r="B92" s="99" t="s">
        <v>519</v>
      </c>
      <c r="C92" s="99" t="s">
        <v>520</v>
      </c>
      <c r="D92" s="99" t="s">
        <v>830</v>
      </c>
      <c r="E92" s="98"/>
      <c r="F92" s="102" t="s">
        <v>821</v>
      </c>
      <c r="G92" s="100">
        <v>90000</v>
      </c>
      <c r="H92" s="102" t="s">
        <v>739</v>
      </c>
      <c r="I92" s="101">
        <v>35000</v>
      </c>
    </row>
    <row r="93" spans="1:9">
      <c r="A93" s="98">
        <v>86</v>
      </c>
      <c r="B93" s="99" t="s">
        <v>519</v>
      </c>
      <c r="C93" s="99" t="s">
        <v>520</v>
      </c>
      <c r="D93" s="99" t="s">
        <v>831</v>
      </c>
      <c r="E93" s="98"/>
      <c r="F93" s="102" t="s">
        <v>821</v>
      </c>
      <c r="G93" s="100">
        <v>100000</v>
      </c>
      <c r="H93" s="102" t="s">
        <v>739</v>
      </c>
      <c r="I93" s="101">
        <v>50000</v>
      </c>
    </row>
    <row r="94" spans="1:9">
      <c r="A94" s="98">
        <v>87</v>
      </c>
      <c r="B94" s="99" t="s">
        <v>519</v>
      </c>
      <c r="C94" s="99" t="s">
        <v>520</v>
      </c>
      <c r="D94" s="99" t="s">
        <v>832</v>
      </c>
      <c r="E94" s="98"/>
      <c r="F94" s="102" t="s">
        <v>821</v>
      </c>
      <c r="G94" s="100">
        <v>100000</v>
      </c>
      <c r="H94" s="102" t="s">
        <v>739</v>
      </c>
      <c r="I94" s="101">
        <v>50000</v>
      </c>
    </row>
    <row r="95" spans="1:9">
      <c r="A95" s="98">
        <v>88</v>
      </c>
      <c r="B95" s="99" t="s">
        <v>519</v>
      </c>
      <c r="C95" s="99" t="s">
        <v>520</v>
      </c>
      <c r="D95" s="99" t="s">
        <v>833</v>
      </c>
      <c r="E95" s="98"/>
      <c r="F95" s="102" t="s">
        <v>821</v>
      </c>
      <c r="G95" s="100">
        <v>100000</v>
      </c>
      <c r="H95" s="102" t="s">
        <v>739</v>
      </c>
      <c r="I95" s="101">
        <v>50000</v>
      </c>
    </row>
    <row r="96" spans="1:9">
      <c r="A96" s="98">
        <v>89</v>
      </c>
      <c r="B96" s="99" t="s">
        <v>519</v>
      </c>
      <c r="C96" s="99" t="s">
        <v>520</v>
      </c>
      <c r="D96" s="99" t="s">
        <v>834</v>
      </c>
      <c r="E96" s="98"/>
      <c r="F96" s="102" t="s">
        <v>821</v>
      </c>
      <c r="G96" s="100">
        <v>100000</v>
      </c>
      <c r="H96" s="102" t="s">
        <v>739</v>
      </c>
      <c r="I96" s="101">
        <v>50000</v>
      </c>
    </row>
    <row r="97" spans="1:9">
      <c r="A97" s="98">
        <v>90</v>
      </c>
      <c r="B97" s="99" t="s">
        <v>519</v>
      </c>
      <c r="C97" s="99" t="s">
        <v>520</v>
      </c>
      <c r="D97" s="99" t="s">
        <v>835</v>
      </c>
      <c r="E97" s="98"/>
      <c r="F97" s="102" t="s">
        <v>836</v>
      </c>
      <c r="G97" s="100">
        <v>10000</v>
      </c>
      <c r="H97" s="102" t="s">
        <v>739</v>
      </c>
      <c r="I97" s="100">
        <v>10000</v>
      </c>
    </row>
    <row r="98" spans="1:9">
      <c r="A98" s="98">
        <v>91</v>
      </c>
      <c r="B98" s="99" t="s">
        <v>519</v>
      </c>
      <c r="C98" s="99" t="s">
        <v>520</v>
      </c>
      <c r="D98" s="99" t="s">
        <v>837</v>
      </c>
      <c r="E98" s="98"/>
      <c r="F98" s="102" t="s">
        <v>836</v>
      </c>
      <c r="G98" s="100">
        <v>12000</v>
      </c>
      <c r="H98" s="102" t="s">
        <v>739</v>
      </c>
      <c r="I98" s="100">
        <v>12000</v>
      </c>
    </row>
    <row r="99" spans="1:9">
      <c r="A99" s="98">
        <v>92</v>
      </c>
      <c r="B99" s="99" t="s">
        <v>519</v>
      </c>
      <c r="C99" s="99" t="s">
        <v>520</v>
      </c>
      <c r="D99" s="99" t="s">
        <v>838</v>
      </c>
      <c r="E99" s="98"/>
      <c r="F99" s="102" t="s">
        <v>836</v>
      </c>
      <c r="G99" s="100">
        <v>20000</v>
      </c>
      <c r="H99" s="102" t="s">
        <v>739</v>
      </c>
      <c r="I99" s="100">
        <v>20000</v>
      </c>
    </row>
    <row r="100" spans="1:9">
      <c r="A100" s="98">
        <v>93</v>
      </c>
      <c r="B100" s="99" t="s">
        <v>519</v>
      </c>
      <c r="C100" s="99" t="s">
        <v>520</v>
      </c>
      <c r="D100" s="99" t="s">
        <v>839</v>
      </c>
      <c r="E100" s="98"/>
      <c r="F100" s="102" t="s">
        <v>836</v>
      </c>
      <c r="G100" s="100">
        <v>33500</v>
      </c>
      <c r="H100" s="102" t="s">
        <v>739</v>
      </c>
      <c r="I100" s="100">
        <v>33500</v>
      </c>
    </row>
    <row r="101" spans="1:9">
      <c r="A101" s="98">
        <v>94</v>
      </c>
      <c r="B101" s="99" t="s">
        <v>519</v>
      </c>
      <c r="C101" s="99" t="s">
        <v>520</v>
      </c>
      <c r="D101" s="99" t="s">
        <v>840</v>
      </c>
      <c r="E101" s="98"/>
      <c r="F101" s="102" t="s">
        <v>836</v>
      </c>
      <c r="G101" s="100">
        <v>35000</v>
      </c>
      <c r="H101" s="102" t="s">
        <v>739</v>
      </c>
      <c r="I101" s="100">
        <v>35000</v>
      </c>
    </row>
    <row r="102" spans="1:9">
      <c r="A102" s="98">
        <v>95</v>
      </c>
      <c r="B102" s="99" t="s">
        <v>519</v>
      </c>
      <c r="C102" s="99" t="s">
        <v>520</v>
      </c>
      <c r="D102" s="99" t="s">
        <v>841</v>
      </c>
      <c r="E102" s="98"/>
      <c r="F102" s="102" t="s">
        <v>836</v>
      </c>
      <c r="G102" s="100">
        <v>36000</v>
      </c>
      <c r="H102" s="102" t="s">
        <v>739</v>
      </c>
      <c r="I102" s="100">
        <v>36000</v>
      </c>
    </row>
    <row r="103" spans="1:9">
      <c r="A103" s="98">
        <v>96</v>
      </c>
      <c r="B103" s="99" t="s">
        <v>519</v>
      </c>
      <c r="C103" s="99" t="s">
        <v>520</v>
      </c>
      <c r="D103" s="99" t="s">
        <v>842</v>
      </c>
      <c r="E103" s="98"/>
      <c r="F103" s="102" t="s">
        <v>836</v>
      </c>
      <c r="G103" s="100">
        <v>50000</v>
      </c>
      <c r="H103" s="102" t="s">
        <v>739</v>
      </c>
      <c r="I103" s="100">
        <v>50000</v>
      </c>
    </row>
    <row r="104" spans="1:9">
      <c r="A104" s="98">
        <v>97</v>
      </c>
      <c r="B104" s="99" t="s">
        <v>519</v>
      </c>
      <c r="C104" s="99" t="s">
        <v>520</v>
      </c>
      <c r="D104" s="99" t="s">
        <v>843</v>
      </c>
      <c r="E104" s="98"/>
      <c r="F104" s="102" t="s">
        <v>836</v>
      </c>
      <c r="G104" s="100">
        <v>50000</v>
      </c>
      <c r="H104" s="102" t="s">
        <v>739</v>
      </c>
      <c r="I104" s="100">
        <v>50000</v>
      </c>
    </row>
    <row r="105" spans="1:9">
      <c r="A105" s="98">
        <v>98</v>
      </c>
      <c r="B105" s="99" t="s">
        <v>519</v>
      </c>
      <c r="C105" s="99" t="s">
        <v>520</v>
      </c>
      <c r="D105" s="99" t="s">
        <v>844</v>
      </c>
      <c r="E105" s="98"/>
      <c r="F105" s="102" t="s">
        <v>836</v>
      </c>
      <c r="G105" s="100">
        <v>59000</v>
      </c>
      <c r="H105" s="102" t="s">
        <v>739</v>
      </c>
      <c r="I105" s="101">
        <v>25000</v>
      </c>
    </row>
    <row r="106" spans="1:9">
      <c r="A106" s="98">
        <v>99</v>
      </c>
      <c r="B106" s="99" t="s">
        <v>519</v>
      </c>
      <c r="C106" s="99" t="s">
        <v>520</v>
      </c>
      <c r="D106" s="99" t="s">
        <v>845</v>
      </c>
      <c r="E106" s="98"/>
      <c r="F106" s="102" t="s">
        <v>836</v>
      </c>
      <c r="G106" s="100">
        <v>70000</v>
      </c>
      <c r="H106" s="102" t="s">
        <v>739</v>
      </c>
      <c r="I106" s="101">
        <v>30000</v>
      </c>
    </row>
    <row r="107" spans="1:9">
      <c r="A107" s="98">
        <v>100</v>
      </c>
      <c r="B107" s="99" t="s">
        <v>519</v>
      </c>
      <c r="C107" s="99" t="s">
        <v>520</v>
      </c>
      <c r="D107" s="99" t="s">
        <v>846</v>
      </c>
      <c r="E107" s="98"/>
      <c r="F107" s="102" t="s">
        <v>836</v>
      </c>
      <c r="G107" s="100">
        <v>80000</v>
      </c>
      <c r="H107" s="102" t="s">
        <v>739</v>
      </c>
      <c r="I107" s="101">
        <v>40000</v>
      </c>
    </row>
    <row r="108" spans="1:9">
      <c r="A108" s="98">
        <v>101</v>
      </c>
      <c r="B108" s="99" t="s">
        <v>519</v>
      </c>
      <c r="C108" s="99" t="s">
        <v>520</v>
      </c>
      <c r="D108" s="99" t="s">
        <v>847</v>
      </c>
      <c r="E108" s="98"/>
      <c r="F108" s="102" t="s">
        <v>848</v>
      </c>
      <c r="G108" s="100">
        <v>10000</v>
      </c>
      <c r="H108" s="102" t="s">
        <v>739</v>
      </c>
      <c r="I108" s="100">
        <v>10000</v>
      </c>
    </row>
    <row r="109" spans="1:9">
      <c r="A109" s="98">
        <v>102</v>
      </c>
      <c r="B109" s="99" t="s">
        <v>519</v>
      </c>
      <c r="C109" s="99" t="s">
        <v>520</v>
      </c>
      <c r="D109" s="99" t="s">
        <v>849</v>
      </c>
      <c r="E109" s="98"/>
      <c r="F109" s="102" t="s">
        <v>848</v>
      </c>
      <c r="G109" s="100">
        <v>12000</v>
      </c>
      <c r="H109" s="102" t="s">
        <v>739</v>
      </c>
      <c r="I109" s="100">
        <v>12000</v>
      </c>
    </row>
    <row r="110" spans="1:9">
      <c r="A110" s="98">
        <v>103</v>
      </c>
      <c r="B110" s="99" t="s">
        <v>519</v>
      </c>
      <c r="C110" s="99" t="s">
        <v>520</v>
      </c>
      <c r="D110" s="99" t="s">
        <v>850</v>
      </c>
      <c r="E110" s="98"/>
      <c r="F110" s="102" t="s">
        <v>848</v>
      </c>
      <c r="G110" s="100">
        <v>17000</v>
      </c>
      <c r="H110" s="102" t="s">
        <v>739</v>
      </c>
      <c r="I110" s="100">
        <v>17000</v>
      </c>
    </row>
    <row r="111" spans="1:9">
      <c r="A111" s="98">
        <v>104</v>
      </c>
      <c r="B111" s="99" t="s">
        <v>519</v>
      </c>
      <c r="C111" s="99" t="s">
        <v>520</v>
      </c>
      <c r="D111" s="99" t="s">
        <v>851</v>
      </c>
      <c r="E111" s="98"/>
      <c r="F111" s="102" t="s">
        <v>848</v>
      </c>
      <c r="G111" s="100">
        <v>34000</v>
      </c>
      <c r="H111" s="102" t="s">
        <v>739</v>
      </c>
      <c r="I111" s="100">
        <v>34000</v>
      </c>
    </row>
    <row r="112" spans="1:9">
      <c r="A112" s="98">
        <v>105</v>
      </c>
      <c r="B112" s="99" t="s">
        <v>519</v>
      </c>
      <c r="C112" s="99" t="s">
        <v>520</v>
      </c>
      <c r="D112" s="99" t="s">
        <v>852</v>
      </c>
      <c r="E112" s="98"/>
      <c r="F112" s="102" t="s">
        <v>848</v>
      </c>
      <c r="G112" s="100">
        <v>35000</v>
      </c>
      <c r="H112" s="102" t="s">
        <v>739</v>
      </c>
      <c r="I112" s="100">
        <v>35000</v>
      </c>
    </row>
    <row r="113" spans="1:9">
      <c r="A113" s="98">
        <v>106</v>
      </c>
      <c r="B113" s="99" t="s">
        <v>519</v>
      </c>
      <c r="C113" s="99" t="s">
        <v>520</v>
      </c>
      <c r="D113" s="99" t="s">
        <v>853</v>
      </c>
      <c r="E113" s="98"/>
      <c r="F113" s="102" t="s">
        <v>848</v>
      </c>
      <c r="G113" s="100">
        <v>40000</v>
      </c>
      <c r="H113" s="102" t="s">
        <v>739</v>
      </c>
      <c r="I113" s="100">
        <v>40000</v>
      </c>
    </row>
    <row r="114" spans="1:9">
      <c r="A114" s="98">
        <v>107</v>
      </c>
      <c r="B114" s="99" t="s">
        <v>519</v>
      </c>
      <c r="C114" s="99" t="s">
        <v>520</v>
      </c>
      <c r="D114" s="99" t="s">
        <v>854</v>
      </c>
      <c r="E114" s="98"/>
      <c r="F114" s="102" t="s">
        <v>848</v>
      </c>
      <c r="G114" s="100">
        <v>50000</v>
      </c>
      <c r="H114" s="102" t="s">
        <v>739</v>
      </c>
      <c r="I114" s="100">
        <v>50000</v>
      </c>
    </row>
    <row r="115" spans="1:9">
      <c r="A115" s="98">
        <v>108</v>
      </c>
      <c r="B115" s="99" t="s">
        <v>519</v>
      </c>
      <c r="C115" s="99" t="s">
        <v>520</v>
      </c>
      <c r="D115" s="99" t="s">
        <v>855</v>
      </c>
      <c r="E115" s="98"/>
      <c r="F115" s="102" t="s">
        <v>848</v>
      </c>
      <c r="G115" s="100">
        <v>50000</v>
      </c>
      <c r="H115" s="102" t="s">
        <v>739</v>
      </c>
      <c r="I115" s="100">
        <v>50000</v>
      </c>
    </row>
    <row r="116" spans="1:9">
      <c r="A116" s="98">
        <v>109</v>
      </c>
      <c r="B116" s="99" t="s">
        <v>519</v>
      </c>
      <c r="C116" s="99" t="s">
        <v>520</v>
      </c>
      <c r="D116" s="99" t="s">
        <v>856</v>
      </c>
      <c r="E116" s="98"/>
      <c r="F116" s="102" t="s">
        <v>848</v>
      </c>
      <c r="G116" s="100">
        <v>70000</v>
      </c>
      <c r="H116" s="102" t="s">
        <v>739</v>
      </c>
      <c r="I116" s="101">
        <v>30000</v>
      </c>
    </row>
    <row r="117" spans="1:9">
      <c r="A117" s="98">
        <v>110</v>
      </c>
      <c r="B117" s="99" t="s">
        <v>519</v>
      </c>
      <c r="C117" s="99" t="s">
        <v>520</v>
      </c>
      <c r="D117" s="99" t="s">
        <v>857</v>
      </c>
      <c r="E117" s="98"/>
      <c r="F117" s="102" t="s">
        <v>848</v>
      </c>
      <c r="G117" s="100">
        <v>75000</v>
      </c>
      <c r="H117" s="102" t="s">
        <v>739</v>
      </c>
      <c r="I117" s="101">
        <v>35000</v>
      </c>
    </row>
    <row r="118" spans="1:9">
      <c r="A118" s="98">
        <v>111</v>
      </c>
      <c r="B118" s="99" t="s">
        <v>519</v>
      </c>
      <c r="C118" s="99" t="s">
        <v>520</v>
      </c>
      <c r="D118" s="99" t="s">
        <v>858</v>
      </c>
      <c r="E118" s="98"/>
      <c r="F118" s="102" t="s">
        <v>848</v>
      </c>
      <c r="G118" s="100">
        <v>75000</v>
      </c>
      <c r="H118" s="102" t="s">
        <v>739</v>
      </c>
      <c r="I118" s="101">
        <v>35000</v>
      </c>
    </row>
    <row r="119" spans="1:9">
      <c r="A119" s="98">
        <v>112</v>
      </c>
      <c r="B119" s="99" t="s">
        <v>519</v>
      </c>
      <c r="C119" s="99" t="s">
        <v>520</v>
      </c>
      <c r="D119" s="99" t="s">
        <v>859</v>
      </c>
      <c r="E119" s="98"/>
      <c r="F119" s="102" t="s">
        <v>860</v>
      </c>
      <c r="G119" s="100">
        <v>10000</v>
      </c>
      <c r="H119" s="102" t="s">
        <v>739</v>
      </c>
      <c r="I119" s="100">
        <v>10000</v>
      </c>
    </row>
    <row r="120" spans="1:9">
      <c r="A120" s="98">
        <v>113</v>
      </c>
      <c r="B120" s="99" t="s">
        <v>519</v>
      </c>
      <c r="C120" s="99" t="s">
        <v>520</v>
      </c>
      <c r="D120" s="99" t="s">
        <v>861</v>
      </c>
      <c r="E120" s="98"/>
      <c r="F120" s="102" t="s">
        <v>860</v>
      </c>
      <c r="G120" s="100">
        <v>34000</v>
      </c>
      <c r="H120" s="102" t="s">
        <v>739</v>
      </c>
      <c r="I120" s="100">
        <v>34000</v>
      </c>
    </row>
    <row r="121" spans="1:9">
      <c r="A121" s="98">
        <v>114</v>
      </c>
      <c r="B121" s="99" t="s">
        <v>519</v>
      </c>
      <c r="C121" s="99" t="s">
        <v>520</v>
      </c>
      <c r="D121" s="99" t="s">
        <v>862</v>
      </c>
      <c r="E121" s="98"/>
      <c r="F121" s="102" t="s">
        <v>860</v>
      </c>
      <c r="G121" s="100">
        <v>40000</v>
      </c>
      <c r="H121" s="102" t="s">
        <v>739</v>
      </c>
      <c r="I121" s="100">
        <v>40000</v>
      </c>
    </row>
    <row r="122" spans="1:9">
      <c r="A122" s="98">
        <v>115</v>
      </c>
      <c r="B122" s="99" t="s">
        <v>519</v>
      </c>
      <c r="C122" s="99" t="s">
        <v>520</v>
      </c>
      <c r="D122" s="99" t="s">
        <v>863</v>
      </c>
      <c r="E122" s="98"/>
      <c r="F122" s="102" t="s">
        <v>860</v>
      </c>
      <c r="G122" s="100">
        <v>60000</v>
      </c>
      <c r="H122" s="102" t="s">
        <v>739</v>
      </c>
      <c r="I122" s="100">
        <v>30000</v>
      </c>
    </row>
    <row r="123" spans="1:9">
      <c r="A123" s="98">
        <v>116</v>
      </c>
      <c r="B123" s="99" t="s">
        <v>519</v>
      </c>
      <c r="C123" s="99" t="s">
        <v>520</v>
      </c>
      <c r="D123" s="99" t="s">
        <v>864</v>
      </c>
      <c r="E123" s="98"/>
      <c r="F123" s="102" t="s">
        <v>860</v>
      </c>
      <c r="G123" s="100">
        <v>70000</v>
      </c>
      <c r="H123" s="102" t="s">
        <v>739</v>
      </c>
      <c r="I123" s="100">
        <v>30000</v>
      </c>
    </row>
    <row r="124" spans="1:9">
      <c r="A124" s="98">
        <v>117</v>
      </c>
      <c r="B124" s="99" t="s">
        <v>519</v>
      </c>
      <c r="C124" s="99" t="s">
        <v>520</v>
      </c>
      <c r="D124" s="99" t="s">
        <v>865</v>
      </c>
      <c r="E124" s="98"/>
      <c r="F124" s="102" t="s">
        <v>860</v>
      </c>
      <c r="G124" s="100">
        <v>80000</v>
      </c>
      <c r="H124" s="102" t="s">
        <v>739</v>
      </c>
      <c r="I124" s="100">
        <v>35000</v>
      </c>
    </row>
    <row r="125" spans="1:9">
      <c r="A125" s="98">
        <v>118</v>
      </c>
      <c r="B125" s="99" t="s">
        <v>519</v>
      </c>
      <c r="C125" s="99" t="s">
        <v>520</v>
      </c>
      <c r="D125" s="99" t="s">
        <v>866</v>
      </c>
      <c r="E125" s="98"/>
      <c r="F125" s="102" t="s">
        <v>867</v>
      </c>
      <c r="G125" s="100">
        <v>20000</v>
      </c>
      <c r="H125" s="102" t="s">
        <v>739</v>
      </c>
      <c r="I125" s="100">
        <v>20000</v>
      </c>
    </row>
    <row r="126" spans="1:9">
      <c r="A126" s="98">
        <v>119</v>
      </c>
      <c r="B126" s="99" t="s">
        <v>519</v>
      </c>
      <c r="C126" s="99" t="s">
        <v>520</v>
      </c>
      <c r="D126" s="99" t="s">
        <v>868</v>
      </c>
      <c r="E126" s="98"/>
      <c r="F126" s="102" t="s">
        <v>867</v>
      </c>
      <c r="G126" s="100">
        <v>30000</v>
      </c>
      <c r="H126" s="102" t="s">
        <v>739</v>
      </c>
      <c r="I126" s="100">
        <v>30000</v>
      </c>
    </row>
    <row r="127" spans="1:9">
      <c r="A127" s="98">
        <v>120</v>
      </c>
      <c r="B127" s="99" t="s">
        <v>519</v>
      </c>
      <c r="C127" s="99" t="s">
        <v>520</v>
      </c>
      <c r="D127" s="99" t="s">
        <v>869</v>
      </c>
      <c r="E127" s="98"/>
      <c r="F127" s="102" t="s">
        <v>867</v>
      </c>
      <c r="G127" s="100">
        <v>30000</v>
      </c>
      <c r="H127" s="102" t="s">
        <v>739</v>
      </c>
      <c r="I127" s="100">
        <v>30000</v>
      </c>
    </row>
    <row r="128" spans="1:9">
      <c r="A128" s="98">
        <v>121</v>
      </c>
      <c r="B128" s="99" t="s">
        <v>519</v>
      </c>
      <c r="C128" s="99" t="s">
        <v>520</v>
      </c>
      <c r="D128" s="99" t="s">
        <v>870</v>
      </c>
      <c r="E128" s="98"/>
      <c r="F128" s="102" t="s">
        <v>867</v>
      </c>
      <c r="G128" s="100">
        <v>34000</v>
      </c>
      <c r="H128" s="102" t="s">
        <v>739</v>
      </c>
      <c r="I128" s="100">
        <v>34000</v>
      </c>
    </row>
    <row r="129" spans="1:9">
      <c r="A129" s="98">
        <v>122</v>
      </c>
      <c r="B129" s="99" t="s">
        <v>519</v>
      </c>
      <c r="C129" s="99" t="s">
        <v>520</v>
      </c>
      <c r="D129" s="99" t="s">
        <v>871</v>
      </c>
      <c r="E129" s="98"/>
      <c r="F129" s="102" t="s">
        <v>867</v>
      </c>
      <c r="G129" s="100">
        <v>36000</v>
      </c>
      <c r="H129" s="102" t="s">
        <v>739</v>
      </c>
      <c r="I129" s="100">
        <v>36000</v>
      </c>
    </row>
    <row r="130" spans="1:9">
      <c r="A130" s="98">
        <v>123</v>
      </c>
      <c r="B130" s="99" t="s">
        <v>519</v>
      </c>
      <c r="C130" s="99" t="s">
        <v>520</v>
      </c>
      <c r="D130" s="99" t="s">
        <v>872</v>
      </c>
      <c r="E130" s="98"/>
      <c r="F130" s="102" t="s">
        <v>867</v>
      </c>
      <c r="G130" s="100">
        <v>60000</v>
      </c>
      <c r="H130" s="102" t="s">
        <v>739</v>
      </c>
      <c r="I130" s="100">
        <v>30000</v>
      </c>
    </row>
    <row r="131" spans="1:9">
      <c r="A131" s="98">
        <v>124</v>
      </c>
      <c r="B131" s="99" t="s">
        <v>519</v>
      </c>
      <c r="C131" s="99" t="s">
        <v>520</v>
      </c>
      <c r="D131" s="99" t="s">
        <v>873</v>
      </c>
      <c r="E131" s="98"/>
      <c r="F131" s="102" t="s">
        <v>867</v>
      </c>
      <c r="G131" s="100">
        <v>70000</v>
      </c>
      <c r="H131" s="102" t="s">
        <v>739</v>
      </c>
      <c r="I131" s="100">
        <v>25000</v>
      </c>
    </row>
    <row r="132" spans="1:9">
      <c r="A132" s="98">
        <v>125</v>
      </c>
      <c r="B132" s="99" t="s">
        <v>519</v>
      </c>
      <c r="C132" s="99" t="s">
        <v>520</v>
      </c>
      <c r="D132" s="99" t="s">
        <v>874</v>
      </c>
      <c r="E132" s="98"/>
      <c r="F132" s="102" t="s">
        <v>867</v>
      </c>
      <c r="G132" s="100">
        <v>200000</v>
      </c>
      <c r="H132" s="102" t="s">
        <v>739</v>
      </c>
      <c r="I132" s="100">
        <v>50000</v>
      </c>
    </row>
    <row r="133" spans="1:9">
      <c r="A133" s="98">
        <v>126</v>
      </c>
      <c r="B133" s="99" t="s">
        <v>519</v>
      </c>
      <c r="C133" s="99" t="s">
        <v>520</v>
      </c>
      <c r="D133" s="99" t="s">
        <v>875</v>
      </c>
      <c r="E133" s="98"/>
      <c r="F133" s="102" t="s">
        <v>867</v>
      </c>
      <c r="G133" s="100">
        <v>200000</v>
      </c>
      <c r="H133" s="102" t="s">
        <v>739</v>
      </c>
      <c r="I133" s="100">
        <v>50000</v>
      </c>
    </row>
    <row r="134" spans="1:9">
      <c r="A134" s="98">
        <v>127</v>
      </c>
      <c r="B134" s="99" t="s">
        <v>519</v>
      </c>
      <c r="C134" s="99" t="s">
        <v>520</v>
      </c>
      <c r="D134" s="99" t="s">
        <v>876</v>
      </c>
      <c r="E134" s="98"/>
      <c r="F134" s="102" t="s">
        <v>867</v>
      </c>
      <c r="G134" s="100">
        <v>200000</v>
      </c>
      <c r="H134" s="102" t="s">
        <v>739</v>
      </c>
      <c r="I134" s="100">
        <v>50000</v>
      </c>
    </row>
    <row r="135" spans="1:9">
      <c r="A135" s="98">
        <v>128</v>
      </c>
      <c r="B135" s="99" t="s">
        <v>519</v>
      </c>
      <c r="C135" s="99" t="s">
        <v>520</v>
      </c>
      <c r="D135" s="99" t="s">
        <v>877</v>
      </c>
      <c r="E135" s="98"/>
      <c r="F135" s="102" t="s">
        <v>867</v>
      </c>
      <c r="G135" s="100">
        <v>200000</v>
      </c>
      <c r="H135" s="102" t="s">
        <v>739</v>
      </c>
      <c r="I135" s="100">
        <v>50000</v>
      </c>
    </row>
    <row r="136" spans="1:9">
      <c r="A136" s="98">
        <v>129</v>
      </c>
      <c r="B136" s="99" t="s">
        <v>519</v>
      </c>
      <c r="C136" s="99" t="s">
        <v>520</v>
      </c>
      <c r="D136" s="99" t="s">
        <v>878</v>
      </c>
      <c r="E136" s="98"/>
      <c r="F136" s="102" t="s">
        <v>867</v>
      </c>
      <c r="G136" s="100">
        <v>200000</v>
      </c>
      <c r="H136" s="102" t="s">
        <v>739</v>
      </c>
      <c r="I136" s="100">
        <v>50000</v>
      </c>
    </row>
    <row r="137" spans="1:9">
      <c r="A137" s="98">
        <v>130</v>
      </c>
      <c r="B137" s="99" t="s">
        <v>519</v>
      </c>
      <c r="C137" s="99" t="s">
        <v>520</v>
      </c>
      <c r="D137" s="99" t="s">
        <v>879</v>
      </c>
      <c r="E137" s="98"/>
      <c r="F137" s="102" t="s">
        <v>867</v>
      </c>
      <c r="G137" s="100">
        <v>200000</v>
      </c>
      <c r="H137" s="102" t="s">
        <v>739</v>
      </c>
      <c r="I137" s="100">
        <v>50000</v>
      </c>
    </row>
    <row r="138" spans="1:9">
      <c r="A138" s="98">
        <v>131</v>
      </c>
      <c r="B138" s="99" t="s">
        <v>519</v>
      </c>
      <c r="C138" s="99" t="s">
        <v>520</v>
      </c>
      <c r="D138" s="99" t="s">
        <v>880</v>
      </c>
      <c r="E138" s="98"/>
      <c r="F138" s="102" t="s">
        <v>867</v>
      </c>
      <c r="G138" s="100">
        <v>200000</v>
      </c>
      <c r="H138" s="102" t="s">
        <v>739</v>
      </c>
      <c r="I138" s="100">
        <v>50000</v>
      </c>
    </row>
    <row r="139" spans="1:9">
      <c r="A139" s="98">
        <v>132</v>
      </c>
      <c r="B139" s="99" t="s">
        <v>519</v>
      </c>
      <c r="C139" s="99" t="s">
        <v>520</v>
      </c>
      <c r="D139" s="99" t="s">
        <v>881</v>
      </c>
      <c r="E139" s="98"/>
      <c r="F139" s="102" t="s">
        <v>867</v>
      </c>
      <c r="G139" s="100">
        <v>200000</v>
      </c>
      <c r="H139" s="102" t="s">
        <v>739</v>
      </c>
      <c r="I139" s="100">
        <v>50000</v>
      </c>
    </row>
    <row r="140" spans="1:9">
      <c r="A140" s="98">
        <v>133</v>
      </c>
      <c r="B140" s="99" t="s">
        <v>519</v>
      </c>
      <c r="C140" s="99" t="s">
        <v>520</v>
      </c>
      <c r="D140" s="99" t="s">
        <v>882</v>
      </c>
      <c r="E140" s="98"/>
      <c r="F140" s="102" t="s">
        <v>867</v>
      </c>
      <c r="G140" s="100">
        <v>200000</v>
      </c>
      <c r="H140" s="102" t="s">
        <v>739</v>
      </c>
      <c r="I140" s="100">
        <v>50000</v>
      </c>
    </row>
    <row r="141" spans="1:9">
      <c r="A141" s="98">
        <v>134</v>
      </c>
      <c r="B141" s="99" t="s">
        <v>519</v>
      </c>
      <c r="C141" s="99" t="s">
        <v>520</v>
      </c>
      <c r="D141" s="99" t="s">
        <v>883</v>
      </c>
      <c r="E141" s="98"/>
      <c r="F141" s="102" t="s">
        <v>867</v>
      </c>
      <c r="G141" s="100">
        <v>200000</v>
      </c>
      <c r="H141" s="102" t="s">
        <v>739</v>
      </c>
      <c r="I141" s="100">
        <v>50000</v>
      </c>
    </row>
    <row r="142" spans="1:9">
      <c r="A142" s="98">
        <v>135</v>
      </c>
      <c r="B142" s="99" t="s">
        <v>519</v>
      </c>
      <c r="C142" s="99" t="s">
        <v>520</v>
      </c>
      <c r="D142" s="99" t="s">
        <v>884</v>
      </c>
      <c r="E142" s="98"/>
      <c r="F142" s="102" t="s">
        <v>867</v>
      </c>
      <c r="G142" s="100">
        <v>200000</v>
      </c>
      <c r="H142" s="102" t="s">
        <v>739</v>
      </c>
      <c r="I142" s="100">
        <v>50000</v>
      </c>
    </row>
    <row r="143" spans="1:9">
      <c r="A143" s="98">
        <v>136</v>
      </c>
      <c r="B143" s="99" t="s">
        <v>519</v>
      </c>
      <c r="C143" s="99" t="s">
        <v>520</v>
      </c>
      <c r="D143" s="99" t="s">
        <v>885</v>
      </c>
      <c r="E143" s="98"/>
      <c r="F143" s="102" t="s">
        <v>867</v>
      </c>
      <c r="G143" s="100">
        <v>300000</v>
      </c>
      <c r="H143" s="102" t="s">
        <v>739</v>
      </c>
      <c r="I143" s="100">
        <v>50000</v>
      </c>
    </row>
    <row r="144" spans="1:9">
      <c r="A144" s="98">
        <v>137</v>
      </c>
      <c r="B144" s="99" t="s">
        <v>519</v>
      </c>
      <c r="C144" s="99" t="s">
        <v>520</v>
      </c>
      <c r="D144" s="99" t="s">
        <v>886</v>
      </c>
      <c r="E144" s="98"/>
      <c r="F144" s="102" t="s">
        <v>867</v>
      </c>
      <c r="G144" s="100">
        <v>300000</v>
      </c>
      <c r="H144" s="102" t="s">
        <v>739</v>
      </c>
      <c r="I144" s="100">
        <v>50000</v>
      </c>
    </row>
    <row r="145" spans="1:9">
      <c r="A145" s="98">
        <v>138</v>
      </c>
      <c r="B145" s="99" t="s">
        <v>519</v>
      </c>
      <c r="C145" s="99" t="s">
        <v>520</v>
      </c>
      <c r="D145" s="99" t="s">
        <v>887</v>
      </c>
      <c r="E145" s="98"/>
      <c r="F145" s="102" t="s">
        <v>888</v>
      </c>
      <c r="G145" s="100">
        <v>12000</v>
      </c>
      <c r="H145" s="102" t="s">
        <v>739</v>
      </c>
      <c r="I145" s="100">
        <v>12000</v>
      </c>
    </row>
    <row r="146" spans="1:9">
      <c r="A146" s="98">
        <v>139</v>
      </c>
      <c r="B146" s="99" t="s">
        <v>519</v>
      </c>
      <c r="C146" s="99" t="s">
        <v>520</v>
      </c>
      <c r="D146" s="99" t="s">
        <v>889</v>
      </c>
      <c r="E146" s="98"/>
      <c r="F146" s="102" t="s">
        <v>888</v>
      </c>
      <c r="G146" s="100">
        <v>18000</v>
      </c>
      <c r="H146" s="102" t="s">
        <v>739</v>
      </c>
      <c r="I146" s="100">
        <v>18000</v>
      </c>
    </row>
    <row r="147" spans="1:9">
      <c r="A147" s="98">
        <v>140</v>
      </c>
      <c r="B147" s="99" t="s">
        <v>519</v>
      </c>
      <c r="C147" s="99" t="s">
        <v>520</v>
      </c>
      <c r="D147" s="99" t="s">
        <v>890</v>
      </c>
      <c r="E147" s="98"/>
      <c r="F147" s="102" t="s">
        <v>888</v>
      </c>
      <c r="G147" s="100">
        <v>30000</v>
      </c>
      <c r="H147" s="102" t="s">
        <v>739</v>
      </c>
      <c r="I147" s="100">
        <v>30000</v>
      </c>
    </row>
    <row r="148" spans="1:9">
      <c r="A148" s="98">
        <v>141</v>
      </c>
      <c r="B148" s="99" t="s">
        <v>519</v>
      </c>
      <c r="C148" s="99" t="s">
        <v>520</v>
      </c>
      <c r="D148" s="99" t="s">
        <v>891</v>
      </c>
      <c r="E148" s="98"/>
      <c r="F148" s="102" t="s">
        <v>888</v>
      </c>
      <c r="G148" s="100">
        <v>34000</v>
      </c>
      <c r="H148" s="102" t="s">
        <v>739</v>
      </c>
      <c r="I148" s="100">
        <v>34000</v>
      </c>
    </row>
    <row r="149" spans="1:9">
      <c r="A149" s="98">
        <v>142</v>
      </c>
      <c r="B149" s="99" t="s">
        <v>519</v>
      </c>
      <c r="C149" s="99" t="s">
        <v>520</v>
      </c>
      <c r="D149" s="99" t="s">
        <v>892</v>
      </c>
      <c r="E149" s="98"/>
      <c r="F149" s="102" t="s">
        <v>888</v>
      </c>
      <c r="G149" s="100">
        <v>36000</v>
      </c>
      <c r="H149" s="102" t="s">
        <v>739</v>
      </c>
      <c r="I149" s="100">
        <v>36000</v>
      </c>
    </row>
    <row r="150" spans="1:9">
      <c r="A150" s="98">
        <v>143</v>
      </c>
      <c r="B150" s="99" t="s">
        <v>519</v>
      </c>
      <c r="C150" s="99" t="s">
        <v>520</v>
      </c>
      <c r="D150" s="99" t="s">
        <v>893</v>
      </c>
      <c r="E150" s="98"/>
      <c r="F150" s="102" t="s">
        <v>888</v>
      </c>
      <c r="G150" s="100">
        <v>50000</v>
      </c>
      <c r="H150" s="102" t="s">
        <v>739</v>
      </c>
      <c r="I150" s="100">
        <v>50000</v>
      </c>
    </row>
    <row r="151" spans="1:9">
      <c r="A151" s="98">
        <v>144</v>
      </c>
      <c r="B151" s="99" t="s">
        <v>519</v>
      </c>
      <c r="C151" s="99" t="s">
        <v>520</v>
      </c>
      <c r="D151" s="99" t="s">
        <v>894</v>
      </c>
      <c r="E151" s="98"/>
      <c r="F151" s="102" t="s">
        <v>888</v>
      </c>
      <c r="G151" s="100">
        <v>50000</v>
      </c>
      <c r="H151" s="102" t="s">
        <v>739</v>
      </c>
      <c r="I151" s="100">
        <v>50000</v>
      </c>
    </row>
    <row r="152" spans="1:9">
      <c r="A152" s="98">
        <v>145</v>
      </c>
      <c r="B152" s="99" t="s">
        <v>519</v>
      </c>
      <c r="C152" s="99" t="s">
        <v>520</v>
      </c>
      <c r="D152" s="99" t="s">
        <v>895</v>
      </c>
      <c r="E152" s="98"/>
      <c r="F152" s="102" t="s">
        <v>888</v>
      </c>
      <c r="G152" s="100">
        <v>50000</v>
      </c>
      <c r="H152" s="102" t="s">
        <v>739</v>
      </c>
      <c r="I152" s="100">
        <v>50000</v>
      </c>
    </row>
    <row r="153" spans="1:9">
      <c r="A153" s="98">
        <v>146</v>
      </c>
      <c r="B153" s="99" t="s">
        <v>519</v>
      </c>
      <c r="C153" s="99" t="s">
        <v>520</v>
      </c>
      <c r="D153" s="99" t="s">
        <v>896</v>
      </c>
      <c r="E153" s="98"/>
      <c r="F153" s="102" t="s">
        <v>888</v>
      </c>
      <c r="G153" s="100">
        <v>60000</v>
      </c>
      <c r="H153" s="102" t="s">
        <v>739</v>
      </c>
      <c r="I153" s="100">
        <v>30000</v>
      </c>
    </row>
    <row r="154" spans="1:9">
      <c r="A154" s="98">
        <v>147</v>
      </c>
      <c r="B154" s="99" t="s">
        <v>519</v>
      </c>
      <c r="C154" s="99" t="s">
        <v>520</v>
      </c>
      <c r="D154" s="99" t="s">
        <v>897</v>
      </c>
      <c r="E154" s="98"/>
      <c r="F154" s="102" t="s">
        <v>888</v>
      </c>
      <c r="G154" s="100">
        <v>80000</v>
      </c>
      <c r="H154" s="102" t="s">
        <v>739</v>
      </c>
      <c r="I154" s="100">
        <v>35000</v>
      </c>
    </row>
    <row r="155" spans="1:9">
      <c r="A155" s="98">
        <v>148</v>
      </c>
      <c r="B155" s="99" t="s">
        <v>519</v>
      </c>
      <c r="C155" s="99" t="s">
        <v>520</v>
      </c>
      <c r="D155" s="99" t="s">
        <v>898</v>
      </c>
      <c r="E155" s="98"/>
      <c r="F155" s="102" t="s">
        <v>888</v>
      </c>
      <c r="G155" s="100">
        <v>80000</v>
      </c>
      <c r="H155" s="102" t="s">
        <v>739</v>
      </c>
      <c r="I155" s="100">
        <v>35000</v>
      </c>
    </row>
    <row r="156" spans="1:9">
      <c r="A156" s="98">
        <v>149</v>
      </c>
      <c r="B156" s="99" t="s">
        <v>519</v>
      </c>
      <c r="C156" s="99" t="s">
        <v>520</v>
      </c>
      <c r="D156" s="99" t="s">
        <v>899</v>
      </c>
      <c r="E156" s="98"/>
      <c r="F156" s="102" t="s">
        <v>888</v>
      </c>
      <c r="G156" s="100">
        <v>200000</v>
      </c>
      <c r="H156" s="102" t="s">
        <v>739</v>
      </c>
      <c r="I156" s="100">
        <v>50000</v>
      </c>
    </row>
    <row r="157" spans="1:9">
      <c r="A157" s="98">
        <v>150</v>
      </c>
      <c r="B157" s="99" t="s">
        <v>519</v>
      </c>
      <c r="C157" s="99" t="s">
        <v>520</v>
      </c>
      <c r="D157" s="99" t="s">
        <v>900</v>
      </c>
      <c r="E157" s="98"/>
      <c r="F157" s="102" t="s">
        <v>901</v>
      </c>
      <c r="G157" s="100">
        <v>10000</v>
      </c>
      <c r="H157" s="102" t="s">
        <v>739</v>
      </c>
      <c r="I157" s="100">
        <v>10000</v>
      </c>
    </row>
    <row r="158" spans="1:9">
      <c r="A158" s="98">
        <v>151</v>
      </c>
      <c r="B158" s="99" t="s">
        <v>519</v>
      </c>
      <c r="C158" s="99" t="s">
        <v>520</v>
      </c>
      <c r="D158" s="99" t="s">
        <v>895</v>
      </c>
      <c r="E158" s="98"/>
      <c r="F158" s="102" t="s">
        <v>901</v>
      </c>
      <c r="G158" s="100">
        <v>49000</v>
      </c>
      <c r="H158" s="102" t="s">
        <v>739</v>
      </c>
      <c r="I158" s="100">
        <v>49000</v>
      </c>
    </row>
    <row r="159" spans="1:9">
      <c r="A159" s="98">
        <v>152</v>
      </c>
      <c r="B159" s="99" t="s">
        <v>519</v>
      </c>
      <c r="C159" s="99" t="s">
        <v>520</v>
      </c>
      <c r="D159" s="99" t="s">
        <v>902</v>
      </c>
      <c r="E159" s="98"/>
      <c r="F159" s="102" t="s">
        <v>901</v>
      </c>
      <c r="G159" s="100">
        <v>50000</v>
      </c>
      <c r="H159" s="102" t="s">
        <v>739</v>
      </c>
      <c r="I159" s="100">
        <v>50000</v>
      </c>
    </row>
    <row r="160" spans="1:9">
      <c r="A160" s="98">
        <v>153</v>
      </c>
      <c r="B160" s="99" t="s">
        <v>519</v>
      </c>
      <c r="C160" s="99" t="s">
        <v>520</v>
      </c>
      <c r="D160" s="99" t="s">
        <v>903</v>
      </c>
      <c r="E160" s="98"/>
      <c r="F160" s="102" t="s">
        <v>901</v>
      </c>
      <c r="G160" s="100">
        <v>50000</v>
      </c>
      <c r="H160" s="102" t="s">
        <v>739</v>
      </c>
      <c r="I160" s="100">
        <v>50000</v>
      </c>
    </row>
    <row r="161" spans="1:9">
      <c r="A161" s="98">
        <v>154</v>
      </c>
      <c r="B161" s="99" t="s">
        <v>519</v>
      </c>
      <c r="C161" s="99" t="s">
        <v>520</v>
      </c>
      <c r="D161" s="99" t="s">
        <v>904</v>
      </c>
      <c r="E161" s="98"/>
      <c r="F161" s="102" t="s">
        <v>901</v>
      </c>
      <c r="G161" s="100">
        <v>50000</v>
      </c>
      <c r="H161" s="102" t="s">
        <v>739</v>
      </c>
      <c r="I161" s="100">
        <v>50000</v>
      </c>
    </row>
    <row r="162" spans="1:9">
      <c r="A162" s="98">
        <v>155</v>
      </c>
      <c r="B162" s="99" t="s">
        <v>519</v>
      </c>
      <c r="C162" s="99" t="s">
        <v>520</v>
      </c>
      <c r="D162" s="99" t="s">
        <v>905</v>
      </c>
      <c r="E162" s="98"/>
      <c r="F162" s="102" t="s">
        <v>901</v>
      </c>
      <c r="G162" s="100">
        <v>80000</v>
      </c>
      <c r="H162" s="102" t="s">
        <v>739</v>
      </c>
      <c r="I162" s="101">
        <v>40000</v>
      </c>
    </row>
    <row r="163" spans="1:9">
      <c r="A163" s="98">
        <v>156</v>
      </c>
      <c r="B163" s="99" t="s">
        <v>519</v>
      </c>
      <c r="C163" s="99" t="s">
        <v>520</v>
      </c>
      <c r="D163" s="99" t="s">
        <v>906</v>
      </c>
      <c r="E163" s="98"/>
      <c r="F163" s="102" t="s">
        <v>907</v>
      </c>
      <c r="G163" s="100">
        <v>30000</v>
      </c>
      <c r="H163" s="102" t="s">
        <v>739</v>
      </c>
      <c r="I163" s="100">
        <v>30000</v>
      </c>
    </row>
    <row r="164" spans="1:9">
      <c r="A164" s="98">
        <v>157</v>
      </c>
      <c r="B164" s="99" t="s">
        <v>519</v>
      </c>
      <c r="C164" s="99" t="s">
        <v>520</v>
      </c>
      <c r="D164" s="99" t="s">
        <v>908</v>
      </c>
      <c r="E164" s="98"/>
      <c r="F164" s="102" t="s">
        <v>909</v>
      </c>
      <c r="G164" s="100">
        <v>20000</v>
      </c>
      <c r="H164" s="102" t="s">
        <v>739</v>
      </c>
      <c r="I164" s="100">
        <v>20000</v>
      </c>
    </row>
    <row r="165" spans="1:9">
      <c r="A165" s="98">
        <v>158</v>
      </c>
      <c r="B165" s="99" t="s">
        <v>519</v>
      </c>
      <c r="C165" s="99" t="s">
        <v>520</v>
      </c>
      <c r="D165" s="99" t="s">
        <v>910</v>
      </c>
      <c r="E165" s="98"/>
      <c r="F165" s="102" t="s">
        <v>909</v>
      </c>
      <c r="G165" s="100">
        <v>30000</v>
      </c>
      <c r="H165" s="102" t="s">
        <v>739</v>
      </c>
      <c r="I165" s="100">
        <v>30000</v>
      </c>
    </row>
    <row r="166" spans="1:9">
      <c r="A166" s="98">
        <v>159</v>
      </c>
      <c r="B166" s="99" t="s">
        <v>519</v>
      </c>
      <c r="C166" s="99" t="s">
        <v>520</v>
      </c>
      <c r="D166" s="99" t="s">
        <v>911</v>
      </c>
      <c r="E166" s="98"/>
      <c r="F166" s="102" t="s">
        <v>909</v>
      </c>
      <c r="G166" s="100">
        <v>34000</v>
      </c>
      <c r="H166" s="102" t="s">
        <v>739</v>
      </c>
      <c r="I166" s="100">
        <v>34000</v>
      </c>
    </row>
    <row r="167" spans="1:9">
      <c r="A167" s="98">
        <v>160</v>
      </c>
      <c r="B167" s="99" t="s">
        <v>519</v>
      </c>
      <c r="C167" s="99" t="s">
        <v>520</v>
      </c>
      <c r="D167" s="99" t="s">
        <v>912</v>
      </c>
      <c r="E167" s="98"/>
      <c r="F167" s="102" t="s">
        <v>909</v>
      </c>
      <c r="G167" s="100">
        <v>35000</v>
      </c>
      <c r="H167" s="102" t="s">
        <v>739</v>
      </c>
      <c r="I167" s="100">
        <v>35000</v>
      </c>
    </row>
    <row r="168" spans="1:9">
      <c r="A168" s="98">
        <v>161</v>
      </c>
      <c r="B168" s="99" t="s">
        <v>519</v>
      </c>
      <c r="C168" s="99" t="s">
        <v>520</v>
      </c>
      <c r="D168" s="99" t="s">
        <v>913</v>
      </c>
      <c r="E168" s="98"/>
      <c r="F168" s="102" t="s">
        <v>909</v>
      </c>
      <c r="G168" s="100">
        <v>50000</v>
      </c>
      <c r="H168" s="102" t="s">
        <v>739</v>
      </c>
      <c r="I168" s="100">
        <v>50000</v>
      </c>
    </row>
    <row r="169" spans="1:9">
      <c r="A169" s="98">
        <v>162</v>
      </c>
      <c r="B169" s="99" t="s">
        <v>519</v>
      </c>
      <c r="C169" s="99" t="s">
        <v>520</v>
      </c>
      <c r="D169" s="99" t="s">
        <v>914</v>
      </c>
      <c r="E169" s="98"/>
      <c r="F169" s="102" t="s">
        <v>909</v>
      </c>
      <c r="G169" s="100">
        <v>50000</v>
      </c>
      <c r="H169" s="102" t="s">
        <v>739</v>
      </c>
      <c r="I169" s="100">
        <v>50000</v>
      </c>
    </row>
    <row r="170" spans="1:9">
      <c r="A170" s="98">
        <v>163</v>
      </c>
      <c r="B170" s="99" t="s">
        <v>519</v>
      </c>
      <c r="C170" s="99" t="s">
        <v>520</v>
      </c>
      <c r="D170" s="99" t="s">
        <v>915</v>
      </c>
      <c r="E170" s="98"/>
      <c r="F170" s="102" t="s">
        <v>916</v>
      </c>
      <c r="G170" s="100">
        <v>18000</v>
      </c>
      <c r="H170" s="102" t="s">
        <v>739</v>
      </c>
      <c r="I170" s="100">
        <v>18000</v>
      </c>
    </row>
    <row r="171" spans="1:9">
      <c r="A171" s="98">
        <v>164</v>
      </c>
      <c r="B171" s="99" t="s">
        <v>519</v>
      </c>
      <c r="C171" s="99" t="s">
        <v>520</v>
      </c>
      <c r="D171" s="99" t="s">
        <v>917</v>
      </c>
      <c r="E171" s="98"/>
      <c r="F171" s="102" t="s">
        <v>916</v>
      </c>
      <c r="G171" s="100">
        <v>34000</v>
      </c>
      <c r="H171" s="102" t="s">
        <v>739</v>
      </c>
      <c r="I171" s="100">
        <v>34000</v>
      </c>
    </row>
    <row r="172" spans="1:9">
      <c r="A172" s="98">
        <v>165</v>
      </c>
      <c r="B172" s="99" t="s">
        <v>519</v>
      </c>
      <c r="C172" s="99" t="s">
        <v>520</v>
      </c>
      <c r="D172" s="99" t="s">
        <v>918</v>
      </c>
      <c r="E172" s="98"/>
      <c r="F172" s="102" t="s">
        <v>916</v>
      </c>
      <c r="G172" s="100">
        <v>36000</v>
      </c>
      <c r="H172" s="102" t="s">
        <v>739</v>
      </c>
      <c r="I172" s="100">
        <v>36000</v>
      </c>
    </row>
    <row r="173" spans="1:9">
      <c r="A173" s="98">
        <v>166</v>
      </c>
      <c r="B173" s="99" t="s">
        <v>519</v>
      </c>
      <c r="C173" s="99" t="s">
        <v>520</v>
      </c>
      <c r="D173" s="99" t="s">
        <v>919</v>
      </c>
      <c r="E173" s="98"/>
      <c r="F173" s="102" t="s">
        <v>916</v>
      </c>
      <c r="G173" s="100">
        <v>40000</v>
      </c>
      <c r="H173" s="102" t="s">
        <v>739</v>
      </c>
      <c r="I173" s="100">
        <v>40000</v>
      </c>
    </row>
    <row r="174" spans="1:9">
      <c r="A174" s="98">
        <v>167</v>
      </c>
      <c r="B174" s="99" t="s">
        <v>519</v>
      </c>
      <c r="C174" s="99" t="s">
        <v>520</v>
      </c>
      <c r="D174" s="99" t="s">
        <v>920</v>
      </c>
      <c r="E174" s="98"/>
      <c r="F174" s="102" t="s">
        <v>916</v>
      </c>
      <c r="G174" s="100">
        <v>50000</v>
      </c>
      <c r="H174" s="102" t="s">
        <v>739</v>
      </c>
      <c r="I174" s="100">
        <v>50000</v>
      </c>
    </row>
    <row r="175" spans="1:9">
      <c r="A175" s="98">
        <v>168</v>
      </c>
      <c r="B175" s="99" t="s">
        <v>519</v>
      </c>
      <c r="C175" s="99" t="s">
        <v>520</v>
      </c>
      <c r="D175" s="99" t="s">
        <v>921</v>
      </c>
      <c r="E175" s="98"/>
      <c r="F175" s="102" t="s">
        <v>916</v>
      </c>
      <c r="G175" s="100">
        <v>50000</v>
      </c>
      <c r="H175" s="102" t="s">
        <v>739</v>
      </c>
      <c r="I175" s="100">
        <v>50000</v>
      </c>
    </row>
    <row r="176" spans="1:9">
      <c r="A176" s="98">
        <v>169</v>
      </c>
      <c r="B176" s="99" t="s">
        <v>519</v>
      </c>
      <c r="C176" s="99" t="s">
        <v>520</v>
      </c>
      <c r="D176" s="99" t="s">
        <v>922</v>
      </c>
      <c r="E176" s="98"/>
      <c r="F176" s="102" t="s">
        <v>916</v>
      </c>
      <c r="G176" s="100">
        <v>50000</v>
      </c>
      <c r="H176" s="102" t="s">
        <v>739</v>
      </c>
      <c r="I176" s="100">
        <v>50000</v>
      </c>
    </row>
    <row r="177" spans="1:9">
      <c r="A177" s="98">
        <v>170</v>
      </c>
      <c r="B177" s="99" t="s">
        <v>519</v>
      </c>
      <c r="C177" s="99" t="s">
        <v>520</v>
      </c>
      <c r="D177" s="99" t="s">
        <v>923</v>
      </c>
      <c r="E177" s="98"/>
      <c r="F177" s="102" t="s">
        <v>916</v>
      </c>
      <c r="G177" s="100">
        <v>50000</v>
      </c>
      <c r="H177" s="102" t="s">
        <v>739</v>
      </c>
      <c r="I177" s="100">
        <v>50000</v>
      </c>
    </row>
    <row r="178" spans="1:9">
      <c r="A178" s="98">
        <v>171</v>
      </c>
      <c r="B178" s="99" t="s">
        <v>519</v>
      </c>
      <c r="C178" s="99" t="s">
        <v>520</v>
      </c>
      <c r="D178" s="99" t="s">
        <v>924</v>
      </c>
      <c r="E178" s="98"/>
      <c r="F178" s="102" t="s">
        <v>916</v>
      </c>
      <c r="G178" s="100">
        <v>50000</v>
      </c>
      <c r="H178" s="102" t="s">
        <v>739</v>
      </c>
      <c r="I178" s="100">
        <v>50000</v>
      </c>
    </row>
    <row r="179" spans="1:9">
      <c r="A179" s="98">
        <v>172</v>
      </c>
      <c r="B179" s="99" t="s">
        <v>519</v>
      </c>
      <c r="C179" s="99" t="s">
        <v>520</v>
      </c>
      <c r="D179" s="99" t="s">
        <v>925</v>
      </c>
      <c r="E179" s="98"/>
      <c r="F179" s="102" t="s">
        <v>916</v>
      </c>
      <c r="G179" s="100">
        <v>50000</v>
      </c>
      <c r="H179" s="102" t="s">
        <v>739</v>
      </c>
      <c r="I179" s="100">
        <v>50000</v>
      </c>
    </row>
    <row r="180" spans="1:9">
      <c r="A180" s="98">
        <v>173</v>
      </c>
      <c r="B180" s="99" t="s">
        <v>519</v>
      </c>
      <c r="C180" s="99" t="s">
        <v>520</v>
      </c>
      <c r="D180" s="99" t="s">
        <v>926</v>
      </c>
      <c r="E180" s="98"/>
      <c r="F180" s="102" t="s">
        <v>916</v>
      </c>
      <c r="G180" s="100">
        <v>50000</v>
      </c>
      <c r="H180" s="102" t="s">
        <v>739</v>
      </c>
      <c r="I180" s="100">
        <v>50000</v>
      </c>
    </row>
    <row r="181" spans="1:9">
      <c r="A181" s="98">
        <v>174</v>
      </c>
      <c r="B181" s="99" t="s">
        <v>519</v>
      </c>
      <c r="C181" s="99" t="s">
        <v>520</v>
      </c>
      <c r="D181" s="99" t="s">
        <v>927</v>
      </c>
      <c r="E181" s="98"/>
      <c r="F181" s="102" t="s">
        <v>916</v>
      </c>
      <c r="G181" s="100">
        <v>50000</v>
      </c>
      <c r="H181" s="102" t="s">
        <v>739</v>
      </c>
      <c r="I181" s="100">
        <v>50000</v>
      </c>
    </row>
    <row r="182" spans="1:9">
      <c r="A182" s="98">
        <v>175</v>
      </c>
      <c r="B182" s="99" t="s">
        <v>519</v>
      </c>
      <c r="C182" s="99" t="s">
        <v>520</v>
      </c>
      <c r="D182" s="99" t="s">
        <v>928</v>
      </c>
      <c r="E182" s="98"/>
      <c r="F182" s="102" t="s">
        <v>916</v>
      </c>
      <c r="G182" s="100">
        <v>150000</v>
      </c>
      <c r="H182" s="102" t="s">
        <v>739</v>
      </c>
      <c r="I182" s="101">
        <v>50000</v>
      </c>
    </row>
    <row r="183" spans="1:9">
      <c r="A183" s="98">
        <v>176</v>
      </c>
      <c r="B183" s="99" t="s">
        <v>519</v>
      </c>
      <c r="C183" s="99" t="s">
        <v>520</v>
      </c>
      <c r="D183" s="99" t="s">
        <v>929</v>
      </c>
      <c r="E183" s="98"/>
      <c r="F183" s="102" t="s">
        <v>930</v>
      </c>
      <c r="G183" s="100">
        <v>18000</v>
      </c>
      <c r="H183" s="102" t="s">
        <v>739</v>
      </c>
      <c r="I183" s="100">
        <v>18000</v>
      </c>
    </row>
    <row r="184" spans="1:9">
      <c r="A184" s="98">
        <v>177</v>
      </c>
      <c r="B184" s="99" t="s">
        <v>519</v>
      </c>
      <c r="C184" s="99" t="s">
        <v>520</v>
      </c>
      <c r="D184" s="99" t="s">
        <v>931</v>
      </c>
      <c r="E184" s="98"/>
      <c r="F184" s="102" t="s">
        <v>930</v>
      </c>
      <c r="G184" s="100">
        <v>20000</v>
      </c>
      <c r="H184" s="102" t="s">
        <v>739</v>
      </c>
      <c r="I184" s="100">
        <v>20000</v>
      </c>
    </row>
    <row r="185" spans="1:9">
      <c r="A185" s="98">
        <v>178</v>
      </c>
      <c r="B185" s="99" t="s">
        <v>519</v>
      </c>
      <c r="C185" s="99" t="s">
        <v>520</v>
      </c>
      <c r="D185" s="99" t="s">
        <v>932</v>
      </c>
      <c r="E185" s="98"/>
      <c r="F185" s="102" t="s">
        <v>930</v>
      </c>
      <c r="G185" s="100">
        <v>25000</v>
      </c>
      <c r="H185" s="102" t="s">
        <v>739</v>
      </c>
      <c r="I185" s="100">
        <v>25000</v>
      </c>
    </row>
    <row r="186" spans="1:9">
      <c r="A186" s="98">
        <v>179</v>
      </c>
      <c r="B186" s="99" t="s">
        <v>519</v>
      </c>
      <c r="C186" s="99" t="s">
        <v>520</v>
      </c>
      <c r="D186" s="99" t="s">
        <v>933</v>
      </c>
      <c r="E186" s="98"/>
      <c r="F186" s="102" t="s">
        <v>930</v>
      </c>
      <c r="G186" s="100">
        <v>30000</v>
      </c>
      <c r="H186" s="102" t="s">
        <v>739</v>
      </c>
      <c r="I186" s="100">
        <v>30000</v>
      </c>
    </row>
    <row r="187" spans="1:9">
      <c r="A187" s="98">
        <v>180</v>
      </c>
      <c r="B187" s="99" t="s">
        <v>519</v>
      </c>
      <c r="C187" s="99" t="s">
        <v>520</v>
      </c>
      <c r="D187" s="99" t="s">
        <v>934</v>
      </c>
      <c r="E187" s="98"/>
      <c r="F187" s="102" t="s">
        <v>930</v>
      </c>
      <c r="G187" s="100">
        <v>30000</v>
      </c>
      <c r="H187" s="102" t="s">
        <v>739</v>
      </c>
      <c r="I187" s="100">
        <v>30000</v>
      </c>
    </row>
    <row r="188" spans="1:9">
      <c r="A188" s="98">
        <v>181</v>
      </c>
      <c r="B188" s="99" t="s">
        <v>519</v>
      </c>
      <c r="C188" s="99" t="s">
        <v>520</v>
      </c>
      <c r="D188" s="99" t="s">
        <v>935</v>
      </c>
      <c r="E188" s="98"/>
      <c r="F188" s="102" t="s">
        <v>930</v>
      </c>
      <c r="G188" s="100">
        <v>35000</v>
      </c>
      <c r="H188" s="102" t="s">
        <v>739</v>
      </c>
      <c r="I188" s="100">
        <v>35000</v>
      </c>
    </row>
    <row r="189" spans="1:9">
      <c r="A189" s="98">
        <v>182</v>
      </c>
      <c r="B189" s="99" t="s">
        <v>519</v>
      </c>
      <c r="C189" s="99" t="s">
        <v>520</v>
      </c>
      <c r="D189" s="99" t="s">
        <v>936</v>
      </c>
      <c r="E189" s="98"/>
      <c r="F189" s="102" t="s">
        <v>930</v>
      </c>
      <c r="G189" s="100">
        <v>35000</v>
      </c>
      <c r="H189" s="102" t="s">
        <v>739</v>
      </c>
      <c r="I189" s="100">
        <v>35000</v>
      </c>
    </row>
    <row r="190" spans="1:9">
      <c r="A190" s="98">
        <v>183</v>
      </c>
      <c r="B190" s="99" t="s">
        <v>519</v>
      </c>
      <c r="C190" s="99" t="s">
        <v>520</v>
      </c>
      <c r="D190" s="99" t="s">
        <v>937</v>
      </c>
      <c r="E190" s="98"/>
      <c r="F190" s="102" t="s">
        <v>930</v>
      </c>
      <c r="G190" s="100">
        <v>40000</v>
      </c>
      <c r="H190" s="102" t="s">
        <v>739</v>
      </c>
      <c r="I190" s="100">
        <v>40000</v>
      </c>
    </row>
    <row r="191" spans="1:9">
      <c r="A191" s="98">
        <v>184</v>
      </c>
      <c r="B191" s="99" t="s">
        <v>519</v>
      </c>
      <c r="C191" s="99" t="s">
        <v>520</v>
      </c>
      <c r="D191" s="99" t="s">
        <v>938</v>
      </c>
      <c r="E191" s="98"/>
      <c r="F191" s="102" t="s">
        <v>930</v>
      </c>
      <c r="G191" s="100">
        <v>50000</v>
      </c>
      <c r="H191" s="102" t="s">
        <v>739</v>
      </c>
      <c r="I191" s="100">
        <v>50000</v>
      </c>
    </row>
    <row r="192" spans="1:9">
      <c r="A192" s="98">
        <v>185</v>
      </c>
      <c r="B192" s="99" t="s">
        <v>519</v>
      </c>
      <c r="C192" s="99" t="s">
        <v>520</v>
      </c>
      <c r="D192" s="99" t="s">
        <v>939</v>
      </c>
      <c r="E192" s="98"/>
      <c r="F192" s="102" t="s">
        <v>930</v>
      </c>
      <c r="G192" s="100">
        <v>50000</v>
      </c>
      <c r="H192" s="102" t="s">
        <v>739</v>
      </c>
      <c r="I192" s="100">
        <v>50000</v>
      </c>
    </row>
    <row r="193" spans="1:9">
      <c r="A193" s="98">
        <v>186</v>
      </c>
      <c r="B193" s="99" t="s">
        <v>519</v>
      </c>
      <c r="C193" s="99" t="s">
        <v>520</v>
      </c>
      <c r="D193" s="99" t="s">
        <v>940</v>
      </c>
      <c r="E193" s="98"/>
      <c r="F193" s="102" t="s">
        <v>930</v>
      </c>
      <c r="G193" s="100">
        <v>52000</v>
      </c>
      <c r="H193" s="102" t="s">
        <v>739</v>
      </c>
      <c r="I193" s="100">
        <v>52000</v>
      </c>
    </row>
    <row r="194" spans="1:9">
      <c r="A194" s="98">
        <v>187</v>
      </c>
      <c r="B194" s="99" t="s">
        <v>519</v>
      </c>
      <c r="C194" s="99" t="s">
        <v>520</v>
      </c>
      <c r="D194" s="99" t="s">
        <v>941</v>
      </c>
      <c r="E194" s="98"/>
      <c r="F194" s="102" t="s">
        <v>930</v>
      </c>
      <c r="G194" s="100">
        <v>59000</v>
      </c>
      <c r="H194" s="102" t="s">
        <v>739</v>
      </c>
      <c r="I194" s="101">
        <v>25000</v>
      </c>
    </row>
    <row r="195" spans="1:9">
      <c r="A195" s="98">
        <v>188</v>
      </c>
      <c r="B195" s="99" t="s">
        <v>519</v>
      </c>
      <c r="C195" s="99" t="s">
        <v>520</v>
      </c>
      <c r="D195" s="99" t="s">
        <v>942</v>
      </c>
      <c r="E195" s="98"/>
      <c r="F195" s="102" t="s">
        <v>930</v>
      </c>
      <c r="G195" s="100">
        <v>100000</v>
      </c>
      <c r="H195" s="102" t="s">
        <v>739</v>
      </c>
      <c r="I195" s="101">
        <v>50000</v>
      </c>
    </row>
    <row r="196" spans="1:9">
      <c r="A196" s="98">
        <v>189</v>
      </c>
      <c r="B196" s="99" t="s">
        <v>519</v>
      </c>
      <c r="C196" s="99" t="s">
        <v>520</v>
      </c>
      <c r="D196" s="99" t="s">
        <v>943</v>
      </c>
      <c r="E196" s="98"/>
      <c r="F196" s="102" t="s">
        <v>930</v>
      </c>
      <c r="G196" s="100">
        <v>100000</v>
      </c>
      <c r="H196" s="102" t="s">
        <v>739</v>
      </c>
      <c r="I196" s="101">
        <v>50000</v>
      </c>
    </row>
    <row r="197" spans="1:9">
      <c r="A197" s="98">
        <v>190</v>
      </c>
      <c r="B197" s="99" t="s">
        <v>519</v>
      </c>
      <c r="C197" s="99" t="s">
        <v>520</v>
      </c>
      <c r="D197" s="99" t="s">
        <v>944</v>
      </c>
      <c r="E197" s="98"/>
      <c r="F197" s="102" t="s">
        <v>930</v>
      </c>
      <c r="G197" s="100">
        <v>100000</v>
      </c>
      <c r="H197" s="102" t="s">
        <v>739</v>
      </c>
      <c r="I197" s="101">
        <v>50000</v>
      </c>
    </row>
    <row r="198" spans="1:9">
      <c r="A198" s="98">
        <v>191</v>
      </c>
      <c r="B198" s="99" t="s">
        <v>519</v>
      </c>
      <c r="C198" s="99" t="s">
        <v>520</v>
      </c>
      <c r="D198" s="99" t="s">
        <v>945</v>
      </c>
      <c r="E198" s="98"/>
      <c r="F198" s="102" t="s">
        <v>930</v>
      </c>
      <c r="G198" s="100">
        <v>100000</v>
      </c>
      <c r="H198" s="102" t="s">
        <v>739</v>
      </c>
      <c r="I198" s="101">
        <v>50000</v>
      </c>
    </row>
    <row r="199" spans="1:9">
      <c r="A199" s="98">
        <v>192</v>
      </c>
      <c r="B199" s="99" t="s">
        <v>519</v>
      </c>
      <c r="C199" s="99" t="s">
        <v>520</v>
      </c>
      <c r="D199" s="99" t="s">
        <v>946</v>
      </c>
      <c r="E199" s="98"/>
      <c r="F199" s="102" t="s">
        <v>930</v>
      </c>
      <c r="G199" s="100">
        <v>150000</v>
      </c>
      <c r="H199" s="102" t="s">
        <v>739</v>
      </c>
      <c r="I199" s="101">
        <v>50000</v>
      </c>
    </row>
    <row r="200" spans="1:9">
      <c r="A200" s="98">
        <v>193</v>
      </c>
      <c r="B200" s="99" t="s">
        <v>519</v>
      </c>
      <c r="C200" s="99" t="s">
        <v>520</v>
      </c>
      <c r="D200" s="99" t="s">
        <v>947</v>
      </c>
      <c r="E200" s="98"/>
      <c r="F200" s="102" t="s">
        <v>948</v>
      </c>
      <c r="G200" s="100">
        <v>25000</v>
      </c>
      <c r="H200" s="102" t="s">
        <v>739</v>
      </c>
      <c r="I200" s="100">
        <v>25000</v>
      </c>
    </row>
    <row r="201" spans="1:9">
      <c r="A201" s="98">
        <v>194</v>
      </c>
      <c r="B201" s="99" t="s">
        <v>519</v>
      </c>
      <c r="C201" s="99" t="s">
        <v>520</v>
      </c>
      <c r="D201" s="99" t="s">
        <v>949</v>
      </c>
      <c r="E201" s="98"/>
      <c r="F201" s="102" t="s">
        <v>948</v>
      </c>
      <c r="G201" s="100">
        <v>25000</v>
      </c>
      <c r="H201" s="102" t="s">
        <v>739</v>
      </c>
      <c r="I201" s="100">
        <v>25000</v>
      </c>
    </row>
    <row r="202" spans="1:9">
      <c r="A202" s="98">
        <v>195</v>
      </c>
      <c r="B202" s="99" t="s">
        <v>519</v>
      </c>
      <c r="C202" s="99" t="s">
        <v>520</v>
      </c>
      <c r="D202" s="99" t="s">
        <v>950</v>
      </c>
      <c r="E202" s="98"/>
      <c r="F202" s="102" t="s">
        <v>948</v>
      </c>
      <c r="G202" s="100">
        <v>25000</v>
      </c>
      <c r="H202" s="102" t="s">
        <v>739</v>
      </c>
      <c r="I202" s="100">
        <v>25000</v>
      </c>
    </row>
    <row r="203" spans="1:9">
      <c r="A203" s="98">
        <v>196</v>
      </c>
      <c r="B203" s="99" t="s">
        <v>519</v>
      </c>
      <c r="C203" s="99" t="s">
        <v>520</v>
      </c>
      <c r="D203" s="99" t="s">
        <v>951</v>
      </c>
      <c r="E203" s="98"/>
      <c r="F203" s="102" t="s">
        <v>948</v>
      </c>
      <c r="G203" s="100">
        <v>30000</v>
      </c>
      <c r="H203" s="102" t="s">
        <v>739</v>
      </c>
      <c r="I203" s="100">
        <v>30000</v>
      </c>
    </row>
    <row r="204" spans="1:9">
      <c r="A204" s="98">
        <v>197</v>
      </c>
      <c r="B204" s="99" t="s">
        <v>519</v>
      </c>
      <c r="C204" s="99" t="s">
        <v>520</v>
      </c>
      <c r="D204" s="99" t="s">
        <v>952</v>
      </c>
      <c r="E204" s="98"/>
      <c r="F204" s="102" t="s">
        <v>948</v>
      </c>
      <c r="G204" s="100">
        <v>34000</v>
      </c>
      <c r="H204" s="102" t="s">
        <v>739</v>
      </c>
      <c r="I204" s="100">
        <v>34000</v>
      </c>
    </row>
    <row r="205" spans="1:9">
      <c r="A205" s="98">
        <v>198</v>
      </c>
      <c r="B205" s="99" t="s">
        <v>519</v>
      </c>
      <c r="C205" s="99" t="s">
        <v>520</v>
      </c>
      <c r="D205" s="99" t="s">
        <v>953</v>
      </c>
      <c r="E205" s="98"/>
      <c r="F205" s="102" t="s">
        <v>948</v>
      </c>
      <c r="G205" s="100">
        <v>40000</v>
      </c>
      <c r="H205" s="102" t="s">
        <v>739</v>
      </c>
      <c r="I205" s="100">
        <v>40000</v>
      </c>
    </row>
    <row r="206" spans="1:9">
      <c r="A206" s="98">
        <v>199</v>
      </c>
      <c r="B206" s="99" t="s">
        <v>519</v>
      </c>
      <c r="C206" s="99" t="s">
        <v>520</v>
      </c>
      <c r="D206" s="99" t="s">
        <v>954</v>
      </c>
      <c r="E206" s="98"/>
      <c r="F206" s="102" t="s">
        <v>948</v>
      </c>
      <c r="G206" s="100">
        <v>50000</v>
      </c>
      <c r="H206" s="102" t="s">
        <v>739</v>
      </c>
      <c r="I206" s="100">
        <v>50000</v>
      </c>
    </row>
    <row r="207" spans="1:9">
      <c r="A207" s="98">
        <v>200</v>
      </c>
      <c r="B207" s="99" t="s">
        <v>519</v>
      </c>
      <c r="C207" s="99" t="s">
        <v>520</v>
      </c>
      <c r="D207" s="99" t="s">
        <v>955</v>
      </c>
      <c r="E207" s="98"/>
      <c r="F207" s="102" t="s">
        <v>948</v>
      </c>
      <c r="G207" s="100">
        <v>50000</v>
      </c>
      <c r="H207" s="102" t="s">
        <v>739</v>
      </c>
      <c r="I207" s="100">
        <v>50000</v>
      </c>
    </row>
    <row r="208" spans="1:9">
      <c r="A208" s="98">
        <v>201</v>
      </c>
      <c r="B208" s="99" t="s">
        <v>519</v>
      </c>
      <c r="C208" s="99" t="s">
        <v>520</v>
      </c>
      <c r="D208" s="99" t="s">
        <v>956</v>
      </c>
      <c r="E208" s="98"/>
      <c r="F208" s="102" t="s">
        <v>948</v>
      </c>
      <c r="G208" s="100">
        <v>80000</v>
      </c>
      <c r="H208" s="102" t="s">
        <v>739</v>
      </c>
      <c r="I208" s="101">
        <v>35000</v>
      </c>
    </row>
    <row r="209" spans="1:9">
      <c r="A209" s="98">
        <v>202</v>
      </c>
      <c r="B209" s="99" t="s">
        <v>519</v>
      </c>
      <c r="C209" s="99" t="s">
        <v>520</v>
      </c>
      <c r="D209" s="99" t="s">
        <v>957</v>
      </c>
      <c r="E209" s="98"/>
      <c r="F209" s="102" t="s">
        <v>948</v>
      </c>
      <c r="G209" s="100">
        <v>100000</v>
      </c>
      <c r="H209" s="102" t="s">
        <v>739</v>
      </c>
      <c r="I209" s="101">
        <v>50000</v>
      </c>
    </row>
    <row r="210" spans="1:9">
      <c r="A210" s="98">
        <v>203</v>
      </c>
      <c r="B210" s="99" t="s">
        <v>519</v>
      </c>
      <c r="C210" s="99" t="s">
        <v>520</v>
      </c>
      <c r="D210" s="99" t="s">
        <v>958</v>
      </c>
      <c r="E210" s="98"/>
      <c r="F210" s="102" t="s">
        <v>948</v>
      </c>
      <c r="G210" s="100">
        <v>100000</v>
      </c>
      <c r="H210" s="102" t="s">
        <v>739</v>
      </c>
      <c r="I210" s="101">
        <v>50000</v>
      </c>
    </row>
    <row r="211" spans="1:9">
      <c r="A211" s="98">
        <v>204</v>
      </c>
      <c r="B211" s="99" t="s">
        <v>519</v>
      </c>
      <c r="C211" s="99" t="s">
        <v>520</v>
      </c>
      <c r="D211" s="99" t="s">
        <v>959</v>
      </c>
      <c r="E211" s="98"/>
      <c r="F211" s="102" t="s">
        <v>948</v>
      </c>
      <c r="G211" s="100">
        <v>200000</v>
      </c>
      <c r="H211" s="102" t="s">
        <v>739</v>
      </c>
      <c r="I211" s="101">
        <v>50000</v>
      </c>
    </row>
    <row r="212" spans="1:9">
      <c r="A212" s="98">
        <v>205</v>
      </c>
      <c r="B212" s="99" t="s">
        <v>519</v>
      </c>
      <c r="C212" s="99" t="s">
        <v>520</v>
      </c>
      <c r="D212" s="99" t="s">
        <v>960</v>
      </c>
      <c r="E212" s="98"/>
      <c r="F212" s="102" t="s">
        <v>948</v>
      </c>
      <c r="G212" s="100">
        <v>565000</v>
      </c>
      <c r="H212" s="102" t="s">
        <v>739</v>
      </c>
      <c r="I212" s="101">
        <v>50000</v>
      </c>
    </row>
    <row r="213" spans="1:9">
      <c r="A213" s="98">
        <v>206</v>
      </c>
      <c r="B213" s="99" t="s">
        <v>519</v>
      </c>
      <c r="C213" s="99" t="s">
        <v>520</v>
      </c>
      <c r="D213" s="99" t="s">
        <v>961</v>
      </c>
      <c r="E213" s="98"/>
      <c r="F213" s="102" t="s">
        <v>962</v>
      </c>
      <c r="G213" s="100">
        <v>16000</v>
      </c>
      <c r="H213" s="102" t="s">
        <v>739</v>
      </c>
      <c r="I213" s="100">
        <v>16000</v>
      </c>
    </row>
    <row r="214" spans="1:9">
      <c r="A214" s="98">
        <v>207</v>
      </c>
      <c r="B214" s="99" t="s">
        <v>519</v>
      </c>
      <c r="C214" s="99" t="s">
        <v>520</v>
      </c>
      <c r="D214" s="99" t="s">
        <v>963</v>
      </c>
      <c r="E214" s="98"/>
      <c r="F214" s="102" t="s">
        <v>962</v>
      </c>
      <c r="G214" s="100">
        <v>18000</v>
      </c>
      <c r="H214" s="102" t="s">
        <v>739</v>
      </c>
      <c r="I214" s="100">
        <v>18000</v>
      </c>
    </row>
    <row r="215" spans="1:9">
      <c r="A215" s="98">
        <v>208</v>
      </c>
      <c r="B215" s="99" t="s">
        <v>519</v>
      </c>
      <c r="C215" s="99" t="s">
        <v>520</v>
      </c>
      <c r="D215" s="99" t="s">
        <v>964</v>
      </c>
      <c r="E215" s="98"/>
      <c r="F215" s="102" t="s">
        <v>962</v>
      </c>
      <c r="G215" s="100">
        <v>22000</v>
      </c>
      <c r="H215" s="102" t="s">
        <v>739</v>
      </c>
      <c r="I215" s="100">
        <v>22000</v>
      </c>
    </row>
    <row r="216" spans="1:9">
      <c r="A216" s="98">
        <v>209</v>
      </c>
      <c r="B216" s="99" t="s">
        <v>519</v>
      </c>
      <c r="C216" s="99" t="s">
        <v>520</v>
      </c>
      <c r="D216" s="99" t="s">
        <v>965</v>
      </c>
      <c r="E216" s="98"/>
      <c r="F216" s="102" t="s">
        <v>962</v>
      </c>
      <c r="G216" s="100">
        <v>24000</v>
      </c>
      <c r="H216" s="102" t="s">
        <v>739</v>
      </c>
      <c r="I216" s="100">
        <v>24000</v>
      </c>
    </row>
    <row r="217" spans="1:9">
      <c r="A217" s="98">
        <v>210</v>
      </c>
      <c r="B217" s="99" t="s">
        <v>519</v>
      </c>
      <c r="C217" s="99" t="s">
        <v>520</v>
      </c>
      <c r="D217" s="99" t="s">
        <v>966</v>
      </c>
      <c r="E217" s="98"/>
      <c r="F217" s="102" t="s">
        <v>962</v>
      </c>
      <c r="G217" s="100">
        <v>28000</v>
      </c>
      <c r="H217" s="102" t="s">
        <v>739</v>
      </c>
      <c r="I217" s="100">
        <v>28000</v>
      </c>
    </row>
    <row r="218" spans="1:9">
      <c r="A218" s="98">
        <v>211</v>
      </c>
      <c r="B218" s="99" t="s">
        <v>519</v>
      </c>
      <c r="C218" s="99" t="s">
        <v>520</v>
      </c>
      <c r="D218" s="99" t="s">
        <v>967</v>
      </c>
      <c r="E218" s="98"/>
      <c r="F218" s="102" t="s">
        <v>962</v>
      </c>
      <c r="G218" s="100">
        <v>28000</v>
      </c>
      <c r="H218" s="102" t="s">
        <v>739</v>
      </c>
      <c r="I218" s="100">
        <v>28000</v>
      </c>
    </row>
    <row r="219" spans="1:9">
      <c r="A219" s="98">
        <v>212</v>
      </c>
      <c r="B219" s="99" t="s">
        <v>519</v>
      </c>
      <c r="C219" s="99" t="s">
        <v>520</v>
      </c>
      <c r="D219" s="99" t="s">
        <v>968</v>
      </c>
      <c r="E219" s="98"/>
      <c r="F219" s="102" t="s">
        <v>962</v>
      </c>
      <c r="G219" s="100">
        <v>40000</v>
      </c>
      <c r="H219" s="102" t="s">
        <v>739</v>
      </c>
      <c r="I219" s="100">
        <v>40000</v>
      </c>
    </row>
    <row r="220" spans="1:9">
      <c r="A220" s="98">
        <v>213</v>
      </c>
      <c r="B220" s="99" t="s">
        <v>519</v>
      </c>
      <c r="C220" s="99" t="s">
        <v>520</v>
      </c>
      <c r="D220" s="99" t="s">
        <v>969</v>
      </c>
      <c r="E220" s="98"/>
      <c r="F220" s="102" t="s">
        <v>962</v>
      </c>
      <c r="G220" s="100">
        <v>50000</v>
      </c>
      <c r="H220" s="102" t="s">
        <v>739</v>
      </c>
      <c r="I220" s="100">
        <v>50000</v>
      </c>
    </row>
    <row r="221" spans="1:9">
      <c r="A221" s="98">
        <v>214</v>
      </c>
      <c r="B221" s="99" t="s">
        <v>519</v>
      </c>
      <c r="C221" s="99" t="s">
        <v>520</v>
      </c>
      <c r="D221" s="99" t="s">
        <v>970</v>
      </c>
      <c r="E221" s="98"/>
      <c r="F221" s="102" t="s">
        <v>962</v>
      </c>
      <c r="G221" s="100">
        <v>50000</v>
      </c>
      <c r="H221" s="102" t="s">
        <v>739</v>
      </c>
      <c r="I221" s="100">
        <v>50000</v>
      </c>
    </row>
    <row r="222" spans="1:9">
      <c r="A222" s="98">
        <v>215</v>
      </c>
      <c r="B222" s="99" t="s">
        <v>519</v>
      </c>
      <c r="C222" s="99" t="s">
        <v>520</v>
      </c>
      <c r="D222" s="99" t="s">
        <v>971</v>
      </c>
      <c r="E222" s="98"/>
      <c r="F222" s="102" t="s">
        <v>962</v>
      </c>
      <c r="G222" s="100">
        <v>60000</v>
      </c>
      <c r="H222" s="102" t="s">
        <v>739</v>
      </c>
      <c r="I222" s="101">
        <v>35000</v>
      </c>
    </row>
    <row r="223" spans="1:9">
      <c r="A223" s="98">
        <v>216</v>
      </c>
      <c r="B223" s="99" t="s">
        <v>519</v>
      </c>
      <c r="C223" s="99" t="s">
        <v>520</v>
      </c>
      <c r="D223" s="99" t="s">
        <v>972</v>
      </c>
      <c r="E223" s="98"/>
      <c r="F223" s="102" t="s">
        <v>962</v>
      </c>
      <c r="G223" s="100">
        <v>70000</v>
      </c>
      <c r="H223" s="102" t="s">
        <v>739</v>
      </c>
      <c r="I223" s="101">
        <v>35000</v>
      </c>
    </row>
    <row r="224" spans="1:9">
      <c r="A224" s="98">
        <v>217</v>
      </c>
      <c r="B224" s="99" t="s">
        <v>519</v>
      </c>
      <c r="C224" s="99" t="s">
        <v>520</v>
      </c>
      <c r="D224" s="99" t="s">
        <v>973</v>
      </c>
      <c r="E224" s="98"/>
      <c r="F224" s="102" t="s">
        <v>962</v>
      </c>
      <c r="G224" s="100">
        <v>100000</v>
      </c>
      <c r="H224" s="102" t="s">
        <v>739</v>
      </c>
      <c r="I224" s="101">
        <v>50000</v>
      </c>
    </row>
    <row r="225" spans="1:9">
      <c r="A225" s="98">
        <v>218</v>
      </c>
      <c r="B225" s="99" t="s">
        <v>519</v>
      </c>
      <c r="C225" s="99" t="s">
        <v>520</v>
      </c>
      <c r="D225" s="99" t="s">
        <v>974</v>
      </c>
      <c r="E225" s="98"/>
      <c r="F225" s="102" t="s">
        <v>975</v>
      </c>
      <c r="G225" s="100">
        <v>10000</v>
      </c>
      <c r="H225" s="102" t="s">
        <v>739</v>
      </c>
      <c r="I225" s="100">
        <v>10000</v>
      </c>
    </row>
    <row r="226" spans="1:9">
      <c r="A226" s="98">
        <v>219</v>
      </c>
      <c r="B226" s="99" t="s">
        <v>519</v>
      </c>
      <c r="C226" s="99" t="s">
        <v>520</v>
      </c>
      <c r="D226" s="99" t="s">
        <v>976</v>
      </c>
      <c r="E226" s="98"/>
      <c r="F226" s="102" t="s">
        <v>975</v>
      </c>
      <c r="G226" s="100">
        <v>30000</v>
      </c>
      <c r="H226" s="102" t="s">
        <v>739</v>
      </c>
      <c r="I226" s="100">
        <v>30000</v>
      </c>
    </row>
    <row r="227" spans="1:9">
      <c r="A227" s="98">
        <v>220</v>
      </c>
      <c r="B227" s="99" t="s">
        <v>519</v>
      </c>
      <c r="C227" s="99" t="s">
        <v>520</v>
      </c>
      <c r="D227" s="99" t="s">
        <v>977</v>
      </c>
      <c r="E227" s="98"/>
      <c r="F227" s="102" t="s">
        <v>975</v>
      </c>
      <c r="G227" s="100">
        <f>30000+115000</f>
        <v>145000</v>
      </c>
      <c r="H227" s="102" t="s">
        <v>739</v>
      </c>
      <c r="I227" s="101">
        <v>50000</v>
      </c>
    </row>
    <row r="228" spans="1:9">
      <c r="A228" s="98">
        <v>221</v>
      </c>
      <c r="B228" s="99" t="s">
        <v>519</v>
      </c>
      <c r="C228" s="99" t="s">
        <v>520</v>
      </c>
      <c r="D228" s="99" t="s">
        <v>978</v>
      </c>
      <c r="E228" s="98"/>
      <c r="F228" s="102" t="s">
        <v>975</v>
      </c>
      <c r="G228" s="100">
        <v>30000</v>
      </c>
      <c r="H228" s="102" t="s">
        <v>739</v>
      </c>
      <c r="I228" s="100">
        <v>30000</v>
      </c>
    </row>
    <row r="229" spans="1:9">
      <c r="A229" s="98">
        <v>222</v>
      </c>
      <c r="B229" s="99" t="s">
        <v>519</v>
      </c>
      <c r="C229" s="99" t="s">
        <v>520</v>
      </c>
      <c r="D229" s="99" t="s">
        <v>979</v>
      </c>
      <c r="E229" s="98"/>
      <c r="F229" s="102" t="s">
        <v>975</v>
      </c>
      <c r="G229" s="100">
        <v>30000</v>
      </c>
      <c r="H229" s="102" t="s">
        <v>739</v>
      </c>
      <c r="I229" s="100">
        <v>30000</v>
      </c>
    </row>
    <row r="230" spans="1:9">
      <c r="A230" s="98">
        <v>223</v>
      </c>
      <c r="B230" s="99" t="s">
        <v>519</v>
      </c>
      <c r="C230" s="99" t="s">
        <v>520</v>
      </c>
      <c r="D230" s="99" t="s">
        <v>980</v>
      </c>
      <c r="E230" s="98"/>
      <c r="F230" s="102" t="s">
        <v>975</v>
      </c>
      <c r="G230" s="100">
        <v>34000</v>
      </c>
      <c r="H230" s="102" t="s">
        <v>739</v>
      </c>
      <c r="I230" s="100">
        <v>34000</v>
      </c>
    </row>
    <row r="231" spans="1:9">
      <c r="A231" s="98">
        <v>224</v>
      </c>
      <c r="B231" s="99" t="s">
        <v>519</v>
      </c>
      <c r="C231" s="99" t="s">
        <v>520</v>
      </c>
      <c r="D231" s="99" t="s">
        <v>981</v>
      </c>
      <c r="E231" s="98"/>
      <c r="F231" s="102" t="s">
        <v>975</v>
      </c>
      <c r="G231" s="100">
        <v>40000</v>
      </c>
      <c r="H231" s="102" t="s">
        <v>739</v>
      </c>
      <c r="I231" s="100">
        <v>40000</v>
      </c>
    </row>
    <row r="232" spans="1:9">
      <c r="A232" s="98">
        <v>225</v>
      </c>
      <c r="B232" s="99" t="s">
        <v>519</v>
      </c>
      <c r="C232" s="99" t="s">
        <v>520</v>
      </c>
      <c r="D232" s="99" t="s">
        <v>982</v>
      </c>
      <c r="E232" s="98"/>
      <c r="F232" s="102" t="s">
        <v>975</v>
      </c>
      <c r="G232" s="100">
        <v>50000</v>
      </c>
      <c r="H232" s="102" t="s">
        <v>739</v>
      </c>
      <c r="I232" s="100">
        <v>50000</v>
      </c>
    </row>
    <row r="233" spans="1:9">
      <c r="A233" s="98">
        <v>226</v>
      </c>
      <c r="B233" s="99" t="s">
        <v>519</v>
      </c>
      <c r="C233" s="99" t="s">
        <v>520</v>
      </c>
      <c r="D233" s="99" t="s">
        <v>983</v>
      </c>
      <c r="E233" s="98"/>
      <c r="F233" s="102" t="s">
        <v>975</v>
      </c>
      <c r="G233" s="100">
        <v>50000</v>
      </c>
      <c r="H233" s="102" t="s">
        <v>739</v>
      </c>
      <c r="I233" s="100">
        <v>50000</v>
      </c>
    </row>
    <row r="234" spans="1:9">
      <c r="A234" s="98">
        <v>227</v>
      </c>
      <c r="B234" s="99" t="s">
        <v>519</v>
      </c>
      <c r="C234" s="99" t="s">
        <v>520</v>
      </c>
      <c r="D234" s="99" t="s">
        <v>984</v>
      </c>
      <c r="E234" s="98"/>
      <c r="F234" s="102" t="s">
        <v>975</v>
      </c>
      <c r="G234" s="100">
        <v>60000</v>
      </c>
      <c r="H234" s="102" t="s">
        <v>739</v>
      </c>
      <c r="I234" s="101">
        <v>25000</v>
      </c>
    </row>
    <row r="235" spans="1:9">
      <c r="A235" s="98">
        <v>228</v>
      </c>
      <c r="B235" s="99" t="s">
        <v>519</v>
      </c>
      <c r="C235" s="99" t="s">
        <v>520</v>
      </c>
      <c r="D235" s="99" t="s">
        <v>985</v>
      </c>
      <c r="E235" s="98"/>
      <c r="F235" s="102" t="s">
        <v>975</v>
      </c>
      <c r="G235" s="100">
        <v>60000</v>
      </c>
      <c r="H235" s="102" t="s">
        <v>739</v>
      </c>
      <c r="I235" s="101">
        <v>25000</v>
      </c>
    </row>
    <row r="236" spans="1:9">
      <c r="A236" s="98">
        <v>229</v>
      </c>
      <c r="B236" s="99" t="s">
        <v>519</v>
      </c>
      <c r="C236" s="99" t="s">
        <v>520</v>
      </c>
      <c r="D236" s="99" t="s">
        <v>986</v>
      </c>
      <c r="E236" s="98"/>
      <c r="F236" s="102" t="s">
        <v>975</v>
      </c>
      <c r="G236" s="100">
        <v>65000</v>
      </c>
      <c r="H236" s="102" t="s">
        <v>739</v>
      </c>
      <c r="I236" s="101">
        <v>25000</v>
      </c>
    </row>
    <row r="237" spans="1:9">
      <c r="A237" s="98">
        <v>230</v>
      </c>
      <c r="B237" s="99" t="s">
        <v>519</v>
      </c>
      <c r="C237" s="99" t="s">
        <v>520</v>
      </c>
      <c r="D237" s="99" t="s">
        <v>987</v>
      </c>
      <c r="E237" s="98"/>
      <c r="F237" s="102" t="s">
        <v>975</v>
      </c>
      <c r="G237" s="100">
        <v>66000</v>
      </c>
      <c r="H237" s="102" t="s">
        <v>739</v>
      </c>
      <c r="I237" s="101">
        <v>25000</v>
      </c>
    </row>
    <row r="238" spans="1:9">
      <c r="A238" s="98">
        <v>231</v>
      </c>
      <c r="B238" s="99" t="s">
        <v>519</v>
      </c>
      <c r="C238" s="99" t="s">
        <v>520</v>
      </c>
      <c r="D238" s="99" t="s">
        <v>988</v>
      </c>
      <c r="E238" s="98"/>
      <c r="F238" s="102" t="s">
        <v>975</v>
      </c>
      <c r="G238" s="100">
        <v>70000</v>
      </c>
      <c r="H238" s="102" t="s">
        <v>739</v>
      </c>
      <c r="I238" s="101">
        <v>35000</v>
      </c>
    </row>
    <row r="239" spans="1:9">
      <c r="A239" s="98">
        <v>232</v>
      </c>
      <c r="B239" s="99" t="s">
        <v>519</v>
      </c>
      <c r="C239" s="99" t="s">
        <v>520</v>
      </c>
      <c r="D239" s="99" t="s">
        <v>989</v>
      </c>
      <c r="E239" s="98"/>
      <c r="F239" s="102" t="s">
        <v>975</v>
      </c>
      <c r="G239" s="100">
        <v>140000</v>
      </c>
      <c r="H239" s="102" t="s">
        <v>739</v>
      </c>
      <c r="I239" s="101">
        <v>50000</v>
      </c>
    </row>
    <row r="240" spans="1:9">
      <c r="A240" s="98">
        <v>233</v>
      </c>
      <c r="B240" s="99" t="s">
        <v>519</v>
      </c>
      <c r="C240" s="99" t="s">
        <v>520</v>
      </c>
      <c r="D240" s="99" t="s">
        <v>990</v>
      </c>
      <c r="E240" s="98"/>
      <c r="F240" s="102" t="s">
        <v>975</v>
      </c>
      <c r="G240" s="100">
        <v>200000</v>
      </c>
      <c r="H240" s="102" t="s">
        <v>739</v>
      </c>
      <c r="I240" s="101">
        <v>50000</v>
      </c>
    </row>
    <row r="241" spans="1:9">
      <c r="A241" s="98">
        <v>234</v>
      </c>
      <c r="B241" s="99" t="s">
        <v>519</v>
      </c>
      <c r="C241" s="99" t="s">
        <v>520</v>
      </c>
      <c r="D241" s="99" t="s">
        <v>991</v>
      </c>
      <c r="E241" s="98"/>
      <c r="F241" s="102" t="s">
        <v>992</v>
      </c>
      <c r="G241" s="100">
        <v>9000</v>
      </c>
      <c r="H241" s="102" t="s">
        <v>739</v>
      </c>
      <c r="I241" s="100">
        <v>9000</v>
      </c>
    </row>
    <row r="242" spans="1:9">
      <c r="A242" s="98">
        <v>235</v>
      </c>
      <c r="B242" s="99" t="s">
        <v>519</v>
      </c>
      <c r="C242" s="99" t="s">
        <v>520</v>
      </c>
      <c r="D242" s="99" t="s">
        <v>993</v>
      </c>
      <c r="E242" s="98"/>
      <c r="F242" s="102" t="s">
        <v>992</v>
      </c>
      <c r="G242" s="100">
        <v>12000</v>
      </c>
      <c r="H242" s="102" t="s">
        <v>739</v>
      </c>
      <c r="I242" s="100">
        <v>12000</v>
      </c>
    </row>
    <row r="243" spans="1:9">
      <c r="A243" s="98">
        <v>236</v>
      </c>
      <c r="B243" s="99" t="s">
        <v>519</v>
      </c>
      <c r="C243" s="99" t="s">
        <v>520</v>
      </c>
      <c r="D243" s="99" t="s">
        <v>994</v>
      </c>
      <c r="E243" s="98"/>
      <c r="F243" s="102" t="s">
        <v>992</v>
      </c>
      <c r="G243" s="100">
        <v>15000</v>
      </c>
      <c r="H243" s="102" t="s">
        <v>739</v>
      </c>
      <c r="I243" s="100">
        <v>15000</v>
      </c>
    </row>
    <row r="244" spans="1:9">
      <c r="A244" s="98">
        <v>237</v>
      </c>
      <c r="B244" s="99" t="s">
        <v>519</v>
      </c>
      <c r="C244" s="99" t="s">
        <v>520</v>
      </c>
      <c r="D244" s="99" t="s">
        <v>995</v>
      </c>
      <c r="E244" s="98"/>
      <c r="F244" s="102" t="s">
        <v>992</v>
      </c>
      <c r="G244" s="100">
        <v>30000</v>
      </c>
      <c r="H244" s="102" t="s">
        <v>739</v>
      </c>
      <c r="I244" s="100">
        <v>30000</v>
      </c>
    </row>
    <row r="245" spans="1:9">
      <c r="A245" s="98">
        <v>238</v>
      </c>
      <c r="B245" s="99" t="s">
        <v>519</v>
      </c>
      <c r="C245" s="99" t="s">
        <v>520</v>
      </c>
      <c r="D245" s="99" t="s">
        <v>996</v>
      </c>
      <c r="E245" s="98"/>
      <c r="F245" s="102" t="s">
        <v>992</v>
      </c>
      <c r="G245" s="100">
        <v>30000</v>
      </c>
      <c r="H245" s="102" t="s">
        <v>739</v>
      </c>
      <c r="I245" s="100">
        <v>30000</v>
      </c>
    </row>
    <row r="246" spans="1:9">
      <c r="A246" s="98">
        <v>239</v>
      </c>
      <c r="B246" s="99" t="s">
        <v>519</v>
      </c>
      <c r="C246" s="99" t="s">
        <v>520</v>
      </c>
      <c r="D246" s="99" t="s">
        <v>997</v>
      </c>
      <c r="E246" s="98"/>
      <c r="F246" s="102" t="s">
        <v>992</v>
      </c>
      <c r="G246" s="100">
        <v>40000</v>
      </c>
      <c r="H246" s="102" t="s">
        <v>739</v>
      </c>
      <c r="I246" s="100">
        <v>40000</v>
      </c>
    </row>
    <row r="247" spans="1:9">
      <c r="A247" s="98">
        <v>240</v>
      </c>
      <c r="B247" s="99" t="s">
        <v>519</v>
      </c>
      <c r="C247" s="99" t="s">
        <v>520</v>
      </c>
      <c r="D247" s="99" t="s">
        <v>998</v>
      </c>
      <c r="E247" s="98"/>
      <c r="F247" s="102" t="s">
        <v>992</v>
      </c>
      <c r="G247" s="100">
        <v>40000</v>
      </c>
      <c r="H247" s="102" t="s">
        <v>739</v>
      </c>
      <c r="I247" s="100">
        <v>40000</v>
      </c>
    </row>
    <row r="248" spans="1:9">
      <c r="A248" s="98">
        <v>241</v>
      </c>
      <c r="B248" s="99" t="s">
        <v>519</v>
      </c>
      <c r="C248" s="99" t="s">
        <v>520</v>
      </c>
      <c r="D248" s="99" t="s">
        <v>999</v>
      </c>
      <c r="E248" s="98"/>
      <c r="F248" s="102" t="s">
        <v>992</v>
      </c>
      <c r="G248" s="100">
        <v>40000</v>
      </c>
      <c r="H248" s="102" t="s">
        <v>739</v>
      </c>
      <c r="I248" s="100">
        <v>40000</v>
      </c>
    </row>
    <row r="249" spans="1:9">
      <c r="A249" s="98">
        <v>242</v>
      </c>
      <c r="B249" s="99" t="s">
        <v>519</v>
      </c>
      <c r="C249" s="99" t="s">
        <v>520</v>
      </c>
      <c r="D249" s="99" t="s">
        <v>1000</v>
      </c>
      <c r="E249" s="98"/>
      <c r="F249" s="102" t="s">
        <v>992</v>
      </c>
      <c r="G249" s="100">
        <v>40000</v>
      </c>
      <c r="H249" s="102" t="s">
        <v>739</v>
      </c>
      <c r="I249" s="100">
        <v>40000</v>
      </c>
    </row>
    <row r="250" spans="1:9">
      <c r="A250" s="98">
        <v>243</v>
      </c>
      <c r="B250" s="99" t="s">
        <v>519</v>
      </c>
      <c r="C250" s="99" t="s">
        <v>520</v>
      </c>
      <c r="D250" s="99" t="s">
        <v>1001</v>
      </c>
      <c r="E250" s="98"/>
      <c r="F250" s="102" t="s">
        <v>992</v>
      </c>
      <c r="G250" s="100">
        <v>40000</v>
      </c>
      <c r="H250" s="102" t="s">
        <v>739</v>
      </c>
      <c r="I250" s="100">
        <v>40000</v>
      </c>
    </row>
    <row r="251" spans="1:9">
      <c r="A251" s="98">
        <v>244</v>
      </c>
      <c r="B251" s="99" t="s">
        <v>519</v>
      </c>
      <c r="C251" s="99" t="s">
        <v>520</v>
      </c>
      <c r="D251" s="99" t="s">
        <v>1002</v>
      </c>
      <c r="E251" s="98"/>
      <c r="F251" s="102" t="s">
        <v>992</v>
      </c>
      <c r="G251" s="100">
        <v>50000</v>
      </c>
      <c r="H251" s="102" t="s">
        <v>739</v>
      </c>
      <c r="I251" s="100">
        <v>50000</v>
      </c>
    </row>
    <row r="252" spans="1:9">
      <c r="A252" s="98">
        <v>245</v>
      </c>
      <c r="B252" s="99" t="s">
        <v>519</v>
      </c>
      <c r="C252" s="99" t="s">
        <v>520</v>
      </c>
      <c r="D252" s="99" t="s">
        <v>1003</v>
      </c>
      <c r="E252" s="98"/>
      <c r="F252" s="102" t="s">
        <v>992</v>
      </c>
      <c r="G252" s="100">
        <v>50000</v>
      </c>
      <c r="H252" s="102" t="s">
        <v>739</v>
      </c>
      <c r="I252" s="100">
        <v>50000</v>
      </c>
    </row>
    <row r="253" spans="1:9">
      <c r="A253" s="98">
        <v>246</v>
      </c>
      <c r="B253" s="99" t="s">
        <v>519</v>
      </c>
      <c r="C253" s="99" t="s">
        <v>520</v>
      </c>
      <c r="D253" s="99" t="s">
        <v>1004</v>
      </c>
      <c r="E253" s="98"/>
      <c r="F253" s="102" t="s">
        <v>992</v>
      </c>
      <c r="G253" s="100">
        <v>50000</v>
      </c>
      <c r="H253" s="102" t="s">
        <v>739</v>
      </c>
      <c r="I253" s="100">
        <v>50000</v>
      </c>
    </row>
    <row r="254" spans="1:9">
      <c r="A254" s="98">
        <v>247</v>
      </c>
      <c r="B254" s="99" t="s">
        <v>519</v>
      </c>
      <c r="C254" s="99" t="s">
        <v>520</v>
      </c>
      <c r="D254" s="99" t="s">
        <v>1005</v>
      </c>
      <c r="E254" s="98"/>
      <c r="F254" s="102" t="s">
        <v>992</v>
      </c>
      <c r="G254" s="100">
        <v>50000</v>
      </c>
      <c r="H254" s="102" t="s">
        <v>739</v>
      </c>
      <c r="I254" s="100">
        <v>50000</v>
      </c>
    </row>
    <row r="255" spans="1:9">
      <c r="A255" s="98">
        <v>248</v>
      </c>
      <c r="B255" s="99" t="s">
        <v>519</v>
      </c>
      <c r="C255" s="99" t="s">
        <v>520</v>
      </c>
      <c r="D255" s="99" t="s">
        <v>1006</v>
      </c>
      <c r="E255" s="98"/>
      <c r="F255" s="102" t="s">
        <v>992</v>
      </c>
      <c r="G255" s="100">
        <v>50000</v>
      </c>
      <c r="H255" s="102" t="s">
        <v>739</v>
      </c>
      <c r="I255" s="100">
        <v>50000</v>
      </c>
    </row>
    <row r="256" spans="1:9">
      <c r="A256" s="98">
        <v>249</v>
      </c>
      <c r="B256" s="99" t="s">
        <v>519</v>
      </c>
      <c r="C256" s="99" t="s">
        <v>520</v>
      </c>
      <c r="D256" s="99" t="s">
        <v>1007</v>
      </c>
      <c r="E256" s="98"/>
      <c r="F256" s="102" t="s">
        <v>992</v>
      </c>
      <c r="G256" s="100">
        <v>50000</v>
      </c>
      <c r="H256" s="102" t="s">
        <v>739</v>
      </c>
      <c r="I256" s="100">
        <v>50000</v>
      </c>
    </row>
    <row r="257" spans="1:9">
      <c r="A257" s="98">
        <v>250</v>
      </c>
      <c r="B257" s="99" t="s">
        <v>519</v>
      </c>
      <c r="C257" s="99" t="s">
        <v>520</v>
      </c>
      <c r="D257" s="99" t="s">
        <v>1008</v>
      </c>
      <c r="E257" s="98"/>
      <c r="F257" s="102" t="s">
        <v>992</v>
      </c>
      <c r="G257" s="100">
        <v>50000</v>
      </c>
      <c r="H257" s="102" t="s">
        <v>739</v>
      </c>
      <c r="I257" s="100">
        <v>50000</v>
      </c>
    </row>
    <row r="258" spans="1:9">
      <c r="A258" s="98">
        <v>251</v>
      </c>
      <c r="B258" s="99" t="s">
        <v>519</v>
      </c>
      <c r="C258" s="99" t="s">
        <v>520</v>
      </c>
      <c r="D258" s="99" t="s">
        <v>1009</v>
      </c>
      <c r="E258" s="98"/>
      <c r="F258" s="102" t="s">
        <v>992</v>
      </c>
      <c r="G258" s="100">
        <v>54000</v>
      </c>
      <c r="H258" s="102" t="s">
        <v>739</v>
      </c>
      <c r="I258" s="100">
        <v>54000</v>
      </c>
    </row>
    <row r="259" spans="1:9">
      <c r="A259" s="98">
        <v>252</v>
      </c>
      <c r="B259" s="99" t="s">
        <v>519</v>
      </c>
      <c r="C259" s="99" t="s">
        <v>520</v>
      </c>
      <c r="D259" s="99" t="s">
        <v>1010</v>
      </c>
      <c r="E259" s="98"/>
      <c r="F259" s="102" t="s">
        <v>992</v>
      </c>
      <c r="G259" s="100">
        <v>60000</v>
      </c>
      <c r="H259" s="102" t="s">
        <v>739</v>
      </c>
      <c r="I259" s="101">
        <v>25000</v>
      </c>
    </row>
    <row r="260" spans="1:9">
      <c r="A260" s="98">
        <v>253</v>
      </c>
      <c r="B260" s="99" t="s">
        <v>519</v>
      </c>
      <c r="C260" s="99" t="s">
        <v>520</v>
      </c>
      <c r="D260" s="99" t="s">
        <v>1011</v>
      </c>
      <c r="E260" s="98"/>
      <c r="F260" s="102" t="s">
        <v>992</v>
      </c>
      <c r="G260" s="100">
        <v>60000</v>
      </c>
      <c r="H260" s="102" t="s">
        <v>739</v>
      </c>
      <c r="I260" s="101">
        <v>25000</v>
      </c>
    </row>
    <row r="261" spans="1:9">
      <c r="A261" s="98">
        <v>254</v>
      </c>
      <c r="B261" s="99" t="s">
        <v>519</v>
      </c>
      <c r="C261" s="99" t="s">
        <v>520</v>
      </c>
      <c r="D261" s="99" t="s">
        <v>1012</v>
      </c>
      <c r="E261" s="98"/>
      <c r="F261" s="102" t="s">
        <v>992</v>
      </c>
      <c r="G261" s="100">
        <v>60000</v>
      </c>
      <c r="H261" s="102" t="s">
        <v>739</v>
      </c>
      <c r="I261" s="101">
        <v>25000</v>
      </c>
    </row>
    <row r="262" spans="1:9">
      <c r="A262" s="98">
        <v>255</v>
      </c>
      <c r="B262" s="99" t="s">
        <v>519</v>
      </c>
      <c r="C262" s="99" t="s">
        <v>520</v>
      </c>
      <c r="D262" s="99" t="s">
        <v>1013</v>
      </c>
      <c r="E262" s="98"/>
      <c r="F262" s="102" t="s">
        <v>992</v>
      </c>
      <c r="G262" s="100">
        <v>65000</v>
      </c>
      <c r="H262" s="102" t="s">
        <v>739</v>
      </c>
      <c r="I262" s="101">
        <v>25000</v>
      </c>
    </row>
    <row r="263" spans="1:9">
      <c r="A263" s="98">
        <v>256</v>
      </c>
      <c r="B263" s="99" t="s">
        <v>519</v>
      </c>
      <c r="C263" s="99" t="s">
        <v>520</v>
      </c>
      <c r="D263" s="99" t="s">
        <v>1014</v>
      </c>
      <c r="E263" s="98"/>
      <c r="F263" s="102" t="s">
        <v>992</v>
      </c>
      <c r="G263" s="100">
        <v>90000</v>
      </c>
      <c r="H263" s="102" t="s">
        <v>739</v>
      </c>
      <c r="I263" s="101">
        <v>40000</v>
      </c>
    </row>
    <row r="264" spans="1:9">
      <c r="A264" s="98">
        <v>257</v>
      </c>
      <c r="B264" s="99" t="s">
        <v>519</v>
      </c>
      <c r="C264" s="99" t="s">
        <v>520</v>
      </c>
      <c r="D264" s="99" t="s">
        <v>1015</v>
      </c>
      <c r="E264" s="98"/>
      <c r="F264" s="102" t="s">
        <v>992</v>
      </c>
      <c r="G264" s="100">
        <v>100000</v>
      </c>
      <c r="H264" s="102" t="s">
        <v>739</v>
      </c>
      <c r="I264" s="101">
        <v>50000</v>
      </c>
    </row>
    <row r="265" spans="1:9">
      <c r="A265" s="98">
        <v>258</v>
      </c>
      <c r="B265" s="99" t="s">
        <v>519</v>
      </c>
      <c r="C265" s="99" t="s">
        <v>520</v>
      </c>
      <c r="D265" s="99" t="s">
        <v>1016</v>
      </c>
      <c r="E265" s="98"/>
      <c r="F265" s="102" t="s">
        <v>992</v>
      </c>
      <c r="G265" s="100">
        <v>150000</v>
      </c>
      <c r="H265" s="102" t="s">
        <v>739</v>
      </c>
      <c r="I265" s="101">
        <v>50000</v>
      </c>
    </row>
    <row r="266" spans="1:9">
      <c r="A266" s="98">
        <v>259</v>
      </c>
      <c r="B266" s="99" t="s">
        <v>519</v>
      </c>
      <c r="C266" s="99" t="s">
        <v>520</v>
      </c>
      <c r="D266" s="99" t="s">
        <v>1017</v>
      </c>
      <c r="E266" s="98"/>
      <c r="F266" s="102" t="s">
        <v>992</v>
      </c>
      <c r="G266" s="100">
        <v>200000</v>
      </c>
      <c r="H266" s="102" t="s">
        <v>739</v>
      </c>
      <c r="I266" s="101">
        <v>50000</v>
      </c>
    </row>
    <row r="267" spans="1:9">
      <c r="A267" s="98">
        <v>260</v>
      </c>
      <c r="B267" s="99" t="s">
        <v>519</v>
      </c>
      <c r="C267" s="99" t="s">
        <v>520</v>
      </c>
      <c r="D267" s="99" t="s">
        <v>1018</v>
      </c>
      <c r="E267" s="98"/>
      <c r="F267" s="102" t="s">
        <v>992</v>
      </c>
      <c r="G267" s="100">
        <v>200000</v>
      </c>
      <c r="H267" s="102" t="s">
        <v>739</v>
      </c>
      <c r="I267" s="101">
        <v>50000</v>
      </c>
    </row>
    <row r="268" spans="1:9">
      <c r="A268" s="98">
        <v>261</v>
      </c>
      <c r="B268" s="99" t="s">
        <v>519</v>
      </c>
      <c r="C268" s="99" t="s">
        <v>520</v>
      </c>
      <c r="D268" s="99" t="s">
        <v>1019</v>
      </c>
      <c r="E268" s="98"/>
      <c r="F268" s="102" t="s">
        <v>992</v>
      </c>
      <c r="G268" s="100">
        <v>200000</v>
      </c>
      <c r="H268" s="102" t="s">
        <v>739</v>
      </c>
      <c r="I268" s="101">
        <v>50000</v>
      </c>
    </row>
    <row r="269" spans="1:9">
      <c r="A269" s="98">
        <v>262</v>
      </c>
      <c r="B269" s="99" t="s">
        <v>519</v>
      </c>
      <c r="C269" s="99" t="s">
        <v>520</v>
      </c>
      <c r="D269" s="99" t="s">
        <v>1020</v>
      </c>
      <c r="E269" s="98"/>
      <c r="F269" s="102" t="s">
        <v>992</v>
      </c>
      <c r="G269" s="100">
        <v>200000</v>
      </c>
      <c r="H269" s="102" t="s">
        <v>739</v>
      </c>
      <c r="I269" s="101">
        <v>50000</v>
      </c>
    </row>
    <row r="270" spans="1:9">
      <c r="A270" s="98">
        <v>263</v>
      </c>
      <c r="B270" s="99" t="s">
        <v>519</v>
      </c>
      <c r="C270" s="99" t="s">
        <v>520</v>
      </c>
      <c r="D270" s="99" t="s">
        <v>1021</v>
      </c>
      <c r="E270" s="98"/>
      <c r="F270" s="102" t="s">
        <v>1022</v>
      </c>
      <c r="G270" s="100">
        <v>15000</v>
      </c>
      <c r="H270" s="102" t="s">
        <v>739</v>
      </c>
      <c r="I270" s="100">
        <v>15000</v>
      </c>
    </row>
    <row r="271" spans="1:9">
      <c r="A271" s="98">
        <v>264</v>
      </c>
      <c r="B271" s="99" t="s">
        <v>519</v>
      </c>
      <c r="C271" s="99" t="s">
        <v>520</v>
      </c>
      <c r="D271" s="99" t="s">
        <v>1023</v>
      </c>
      <c r="E271" s="98"/>
      <c r="F271" s="102" t="s">
        <v>1022</v>
      </c>
      <c r="G271" s="100">
        <v>20000</v>
      </c>
      <c r="H271" s="102" t="s">
        <v>739</v>
      </c>
      <c r="I271" s="100">
        <v>20000</v>
      </c>
    </row>
    <row r="272" spans="1:9">
      <c r="A272" s="98">
        <v>265</v>
      </c>
      <c r="B272" s="99" t="s">
        <v>519</v>
      </c>
      <c r="C272" s="99" t="s">
        <v>520</v>
      </c>
      <c r="D272" s="99" t="s">
        <v>1024</v>
      </c>
      <c r="E272" s="98"/>
      <c r="F272" s="102" t="s">
        <v>1022</v>
      </c>
      <c r="G272" s="100">
        <v>20000</v>
      </c>
      <c r="H272" s="102" t="s">
        <v>739</v>
      </c>
      <c r="I272" s="100">
        <v>20000</v>
      </c>
    </row>
    <row r="273" spans="1:9">
      <c r="A273" s="98">
        <v>266</v>
      </c>
      <c r="B273" s="99" t="s">
        <v>519</v>
      </c>
      <c r="C273" s="99" t="s">
        <v>520</v>
      </c>
      <c r="D273" s="99" t="s">
        <v>1025</v>
      </c>
      <c r="E273" s="98"/>
      <c r="F273" s="102" t="s">
        <v>1022</v>
      </c>
      <c r="G273" s="100">
        <v>20000</v>
      </c>
      <c r="H273" s="102" t="s">
        <v>739</v>
      </c>
      <c r="I273" s="100">
        <v>20000</v>
      </c>
    </row>
    <row r="274" spans="1:9">
      <c r="A274" s="98">
        <v>267</v>
      </c>
      <c r="B274" s="99" t="s">
        <v>519</v>
      </c>
      <c r="C274" s="99" t="s">
        <v>520</v>
      </c>
      <c r="D274" s="115" t="s">
        <v>1026</v>
      </c>
      <c r="E274" s="98"/>
      <c r="F274" s="102" t="s">
        <v>1022</v>
      </c>
      <c r="G274" s="100">
        <v>30000</v>
      </c>
      <c r="H274" s="102" t="s">
        <v>739</v>
      </c>
      <c r="I274" s="100">
        <v>30000</v>
      </c>
    </row>
    <row r="275" spans="1:9">
      <c r="A275" s="98">
        <v>268</v>
      </c>
      <c r="B275" s="99" t="s">
        <v>519</v>
      </c>
      <c r="C275" s="99" t="s">
        <v>520</v>
      </c>
      <c r="D275" s="99" t="s">
        <v>1027</v>
      </c>
      <c r="E275" s="98"/>
      <c r="F275" s="102" t="s">
        <v>1022</v>
      </c>
      <c r="G275" s="100">
        <v>30000</v>
      </c>
      <c r="H275" s="102" t="s">
        <v>739</v>
      </c>
      <c r="I275" s="100">
        <v>30000</v>
      </c>
    </row>
    <row r="276" spans="1:9">
      <c r="A276" s="98">
        <v>269</v>
      </c>
      <c r="B276" s="99" t="s">
        <v>519</v>
      </c>
      <c r="C276" s="99" t="s">
        <v>520</v>
      </c>
      <c r="D276" s="99" t="s">
        <v>1028</v>
      </c>
      <c r="E276" s="98"/>
      <c r="F276" s="102" t="s">
        <v>1022</v>
      </c>
      <c r="G276" s="100">
        <v>50000</v>
      </c>
      <c r="H276" s="102" t="s">
        <v>739</v>
      </c>
      <c r="I276" s="100">
        <v>50000</v>
      </c>
    </row>
    <row r="277" spans="1:9">
      <c r="A277" s="98">
        <v>270</v>
      </c>
      <c r="B277" s="99" t="s">
        <v>519</v>
      </c>
      <c r="C277" s="99" t="s">
        <v>520</v>
      </c>
      <c r="D277" s="99" t="s">
        <v>1029</v>
      </c>
      <c r="E277" s="98"/>
      <c r="F277" s="102" t="s">
        <v>1022</v>
      </c>
      <c r="G277" s="100">
        <v>50000</v>
      </c>
      <c r="H277" s="102" t="s">
        <v>739</v>
      </c>
      <c r="I277" s="100">
        <v>18500</v>
      </c>
    </row>
    <row r="278" spans="1:9">
      <c r="A278" s="98">
        <v>271</v>
      </c>
      <c r="B278" s="99" t="s">
        <v>519</v>
      </c>
      <c r="C278" s="99" t="s">
        <v>520</v>
      </c>
      <c r="D278" s="99" t="s">
        <v>1030</v>
      </c>
      <c r="E278" s="98"/>
      <c r="F278" s="102" t="s">
        <v>1022</v>
      </c>
      <c r="G278" s="100">
        <v>50000</v>
      </c>
      <c r="H278" s="102" t="s">
        <v>1031</v>
      </c>
      <c r="I278" s="101">
        <v>50000</v>
      </c>
    </row>
    <row r="279" spans="1:9">
      <c r="A279" s="98">
        <v>272</v>
      </c>
      <c r="B279" s="99" t="s">
        <v>519</v>
      </c>
      <c r="C279" s="99" t="s">
        <v>520</v>
      </c>
      <c r="D279" s="99" t="s">
        <v>1032</v>
      </c>
      <c r="E279" s="98"/>
      <c r="F279" s="102" t="s">
        <v>1022</v>
      </c>
      <c r="G279" s="100">
        <v>60000</v>
      </c>
      <c r="H279" s="102" t="s">
        <v>1031</v>
      </c>
      <c r="I279" s="101">
        <v>25000</v>
      </c>
    </row>
    <row r="280" spans="1:9">
      <c r="A280" s="98">
        <v>273</v>
      </c>
      <c r="B280" s="99" t="s">
        <v>519</v>
      </c>
      <c r="C280" s="99" t="s">
        <v>520</v>
      </c>
      <c r="D280" s="99" t="s">
        <v>1033</v>
      </c>
      <c r="E280" s="98"/>
      <c r="F280" s="102" t="s">
        <v>1022</v>
      </c>
      <c r="G280" s="100">
        <v>60000</v>
      </c>
      <c r="H280" s="102" t="s">
        <v>1031</v>
      </c>
      <c r="I280" s="101">
        <v>25000</v>
      </c>
    </row>
    <row r="281" spans="1:9">
      <c r="A281" s="98">
        <v>274</v>
      </c>
      <c r="B281" s="99" t="s">
        <v>519</v>
      </c>
      <c r="C281" s="99" t="s">
        <v>520</v>
      </c>
      <c r="D281" s="99" t="s">
        <v>1034</v>
      </c>
      <c r="E281" s="98"/>
      <c r="F281" s="102" t="s">
        <v>1022</v>
      </c>
      <c r="G281" s="100">
        <v>60000</v>
      </c>
      <c r="H281" s="102" t="s">
        <v>1031</v>
      </c>
      <c r="I281" s="101">
        <v>25000</v>
      </c>
    </row>
    <row r="282" spans="1:9">
      <c r="A282" s="98">
        <v>275</v>
      </c>
      <c r="B282" s="99" t="s">
        <v>519</v>
      </c>
      <c r="C282" s="99" t="s">
        <v>520</v>
      </c>
      <c r="D282" s="99" t="s">
        <v>1035</v>
      </c>
      <c r="E282" s="98"/>
      <c r="F282" s="102" t="s">
        <v>1022</v>
      </c>
      <c r="G282" s="100">
        <v>60000</v>
      </c>
      <c r="H282" s="102" t="s">
        <v>1031</v>
      </c>
      <c r="I282" s="101">
        <v>25000</v>
      </c>
    </row>
    <row r="283" spans="1:9">
      <c r="A283" s="98">
        <v>276</v>
      </c>
      <c r="B283" s="99" t="s">
        <v>519</v>
      </c>
      <c r="C283" s="99" t="s">
        <v>520</v>
      </c>
      <c r="D283" s="99" t="s">
        <v>1036</v>
      </c>
      <c r="E283" s="98"/>
      <c r="F283" s="102" t="s">
        <v>1022</v>
      </c>
      <c r="G283" s="100">
        <v>60000</v>
      </c>
      <c r="H283" s="102" t="s">
        <v>1031</v>
      </c>
      <c r="I283" s="101">
        <v>25000</v>
      </c>
    </row>
    <row r="284" spans="1:9">
      <c r="A284" s="98">
        <v>277</v>
      </c>
      <c r="B284" s="99" t="s">
        <v>519</v>
      </c>
      <c r="C284" s="99" t="s">
        <v>520</v>
      </c>
      <c r="D284" s="99" t="s">
        <v>1037</v>
      </c>
      <c r="E284" s="98"/>
      <c r="F284" s="102" t="s">
        <v>1022</v>
      </c>
      <c r="G284" s="100">
        <v>90000</v>
      </c>
      <c r="H284" s="102" t="s">
        <v>1031</v>
      </c>
      <c r="I284" s="101">
        <v>40000</v>
      </c>
    </row>
    <row r="285" spans="1:9">
      <c r="A285" s="98">
        <v>278</v>
      </c>
      <c r="B285" s="99" t="s">
        <v>519</v>
      </c>
      <c r="C285" s="99" t="s">
        <v>520</v>
      </c>
      <c r="D285" s="99" t="s">
        <v>1038</v>
      </c>
      <c r="E285" s="98"/>
      <c r="F285" s="102" t="s">
        <v>1022</v>
      </c>
      <c r="G285" s="100">
        <v>100000</v>
      </c>
      <c r="H285" s="102" t="s">
        <v>1031</v>
      </c>
      <c r="I285" s="101">
        <v>50000</v>
      </c>
    </row>
    <row r="286" spans="1:9">
      <c r="A286" s="98">
        <v>279</v>
      </c>
      <c r="B286" s="99" t="s">
        <v>519</v>
      </c>
      <c r="C286" s="99" t="s">
        <v>520</v>
      </c>
      <c r="D286" s="99" t="s">
        <v>1039</v>
      </c>
      <c r="E286" s="98"/>
      <c r="F286" s="102" t="s">
        <v>1022</v>
      </c>
      <c r="G286" s="100">
        <v>100000</v>
      </c>
      <c r="H286" s="102" t="s">
        <v>1031</v>
      </c>
      <c r="I286" s="101">
        <v>50000</v>
      </c>
    </row>
    <row r="287" spans="1:9">
      <c r="A287" s="98">
        <v>280</v>
      </c>
      <c r="B287" s="99" t="s">
        <v>519</v>
      </c>
      <c r="C287" s="99" t="s">
        <v>520</v>
      </c>
      <c r="D287" s="99" t="s">
        <v>1040</v>
      </c>
      <c r="E287" s="98"/>
      <c r="F287" s="102" t="s">
        <v>1022</v>
      </c>
      <c r="G287" s="100">
        <v>100000</v>
      </c>
      <c r="H287" s="102" t="s">
        <v>1031</v>
      </c>
      <c r="I287" s="101">
        <v>50000</v>
      </c>
    </row>
    <row r="288" spans="1:9">
      <c r="A288" s="98">
        <v>281</v>
      </c>
      <c r="B288" s="99" t="s">
        <v>519</v>
      </c>
      <c r="C288" s="99" t="s">
        <v>520</v>
      </c>
      <c r="D288" s="99" t="s">
        <v>1041</v>
      </c>
      <c r="E288" s="98"/>
      <c r="F288" s="102" t="s">
        <v>1042</v>
      </c>
      <c r="G288" s="100">
        <v>14000</v>
      </c>
      <c r="H288" s="102" t="s">
        <v>1031</v>
      </c>
      <c r="I288" s="100">
        <v>14000</v>
      </c>
    </row>
    <row r="289" spans="1:9">
      <c r="A289" s="98">
        <v>282</v>
      </c>
      <c r="B289" s="99" t="s">
        <v>519</v>
      </c>
      <c r="C289" s="99" t="s">
        <v>520</v>
      </c>
      <c r="D289" s="99" t="s">
        <v>1043</v>
      </c>
      <c r="E289" s="98"/>
      <c r="F289" s="102" t="s">
        <v>1042</v>
      </c>
      <c r="G289" s="100">
        <v>20000</v>
      </c>
      <c r="H289" s="102" t="s">
        <v>1031</v>
      </c>
      <c r="I289" s="100">
        <v>20000</v>
      </c>
    </row>
    <row r="290" spans="1:9">
      <c r="A290" s="98">
        <v>283</v>
      </c>
      <c r="B290" s="99" t="s">
        <v>519</v>
      </c>
      <c r="C290" s="99" t="s">
        <v>520</v>
      </c>
      <c r="D290" s="99" t="s">
        <v>1044</v>
      </c>
      <c r="E290" s="98"/>
      <c r="F290" s="102" t="s">
        <v>1042</v>
      </c>
      <c r="G290" s="100">
        <v>30000</v>
      </c>
      <c r="H290" s="102" t="s">
        <v>1031</v>
      </c>
      <c r="I290" s="100">
        <v>30000</v>
      </c>
    </row>
    <row r="291" spans="1:9">
      <c r="A291" s="98">
        <v>284</v>
      </c>
      <c r="B291" s="99" t="s">
        <v>519</v>
      </c>
      <c r="C291" s="99" t="s">
        <v>520</v>
      </c>
      <c r="D291" s="99" t="s">
        <v>1045</v>
      </c>
      <c r="E291" s="98"/>
      <c r="F291" s="102" t="s">
        <v>1042</v>
      </c>
      <c r="G291" s="100">
        <v>30000</v>
      </c>
      <c r="H291" s="102" t="s">
        <v>1031</v>
      </c>
      <c r="I291" s="100">
        <v>30000</v>
      </c>
    </row>
    <row r="292" spans="1:9">
      <c r="A292" s="98">
        <v>285</v>
      </c>
      <c r="B292" s="99" t="s">
        <v>519</v>
      </c>
      <c r="C292" s="99" t="s">
        <v>520</v>
      </c>
      <c r="D292" s="99" t="s">
        <v>1046</v>
      </c>
      <c r="E292" s="98"/>
      <c r="F292" s="102" t="s">
        <v>1042</v>
      </c>
      <c r="G292" s="100">
        <v>30000</v>
      </c>
      <c r="H292" s="102" t="s">
        <v>1031</v>
      </c>
      <c r="I292" s="100">
        <v>30000</v>
      </c>
    </row>
    <row r="293" spans="1:9">
      <c r="A293" s="98">
        <v>286</v>
      </c>
      <c r="B293" s="99" t="s">
        <v>519</v>
      </c>
      <c r="C293" s="99" t="s">
        <v>520</v>
      </c>
      <c r="D293" s="99" t="s">
        <v>1047</v>
      </c>
      <c r="E293" s="98"/>
      <c r="F293" s="102" t="s">
        <v>1042</v>
      </c>
      <c r="G293" s="100">
        <v>30000</v>
      </c>
      <c r="H293" s="102" t="s">
        <v>1031</v>
      </c>
      <c r="I293" s="100">
        <v>30000</v>
      </c>
    </row>
    <row r="294" spans="1:9">
      <c r="A294" s="98">
        <v>287</v>
      </c>
      <c r="B294" s="99" t="s">
        <v>519</v>
      </c>
      <c r="C294" s="99" t="s">
        <v>520</v>
      </c>
      <c r="D294" s="99" t="s">
        <v>1048</v>
      </c>
      <c r="E294" s="98"/>
      <c r="F294" s="102" t="s">
        <v>1042</v>
      </c>
      <c r="G294" s="100">
        <v>30000</v>
      </c>
      <c r="H294" s="102" t="s">
        <v>1031</v>
      </c>
      <c r="I294" s="100">
        <v>30000</v>
      </c>
    </row>
    <row r="295" spans="1:9">
      <c r="A295" s="98">
        <v>288</v>
      </c>
      <c r="B295" s="99" t="s">
        <v>519</v>
      </c>
      <c r="C295" s="99" t="s">
        <v>520</v>
      </c>
      <c r="D295" s="99" t="s">
        <v>1049</v>
      </c>
      <c r="E295" s="98"/>
      <c r="F295" s="102" t="s">
        <v>1042</v>
      </c>
      <c r="G295" s="100">
        <v>30000</v>
      </c>
      <c r="H295" s="102" t="s">
        <v>1031</v>
      </c>
      <c r="I295" s="100">
        <v>30000</v>
      </c>
    </row>
    <row r="296" spans="1:9">
      <c r="A296" s="98">
        <v>289</v>
      </c>
      <c r="B296" s="99" t="s">
        <v>519</v>
      </c>
      <c r="C296" s="99" t="s">
        <v>520</v>
      </c>
      <c r="D296" s="99" t="s">
        <v>1050</v>
      </c>
      <c r="E296" s="98"/>
      <c r="F296" s="102" t="s">
        <v>1042</v>
      </c>
      <c r="G296" s="100">
        <v>30000</v>
      </c>
      <c r="H296" s="102" t="s">
        <v>1031</v>
      </c>
      <c r="I296" s="100">
        <v>30000</v>
      </c>
    </row>
    <row r="297" spans="1:9">
      <c r="A297" s="98">
        <v>290</v>
      </c>
      <c r="B297" s="99" t="s">
        <v>519</v>
      </c>
      <c r="C297" s="99" t="s">
        <v>520</v>
      </c>
      <c r="D297" s="99" t="s">
        <v>1051</v>
      </c>
      <c r="E297" s="98"/>
      <c r="F297" s="102" t="s">
        <v>1042</v>
      </c>
      <c r="G297" s="100">
        <v>30000</v>
      </c>
      <c r="H297" s="102" t="s">
        <v>1031</v>
      </c>
      <c r="I297" s="100">
        <v>30000</v>
      </c>
    </row>
    <row r="298" spans="1:9">
      <c r="A298" s="98">
        <v>291</v>
      </c>
      <c r="B298" s="99" t="s">
        <v>519</v>
      </c>
      <c r="C298" s="99" t="s">
        <v>520</v>
      </c>
      <c r="D298" s="99" t="s">
        <v>1052</v>
      </c>
      <c r="E298" s="98"/>
      <c r="F298" s="102" t="s">
        <v>1042</v>
      </c>
      <c r="G298" s="100">
        <v>40000</v>
      </c>
      <c r="H298" s="102" t="s">
        <v>1031</v>
      </c>
      <c r="I298" s="100">
        <v>40000</v>
      </c>
    </row>
    <row r="299" spans="1:9">
      <c r="A299" s="98">
        <v>292</v>
      </c>
      <c r="B299" s="99" t="s">
        <v>519</v>
      </c>
      <c r="C299" s="99" t="s">
        <v>520</v>
      </c>
      <c r="D299" s="99" t="s">
        <v>1053</v>
      </c>
      <c r="E299" s="98"/>
      <c r="F299" s="102" t="s">
        <v>1042</v>
      </c>
      <c r="G299" s="100">
        <v>50000</v>
      </c>
      <c r="H299" s="102" t="s">
        <v>1031</v>
      </c>
      <c r="I299" s="100">
        <v>50000</v>
      </c>
    </row>
    <row r="300" spans="1:9">
      <c r="A300" s="98">
        <v>293</v>
      </c>
      <c r="B300" s="99" t="s">
        <v>519</v>
      </c>
      <c r="C300" s="99" t="s">
        <v>520</v>
      </c>
      <c r="D300" s="99" t="s">
        <v>1054</v>
      </c>
      <c r="E300" s="98"/>
      <c r="F300" s="102" t="s">
        <v>1042</v>
      </c>
      <c r="G300" s="100">
        <v>50000</v>
      </c>
      <c r="H300" s="102" t="s">
        <v>1031</v>
      </c>
      <c r="I300" s="100">
        <v>50000</v>
      </c>
    </row>
    <row r="301" spans="1:9">
      <c r="A301" s="98">
        <v>294</v>
      </c>
      <c r="B301" s="99" t="s">
        <v>519</v>
      </c>
      <c r="C301" s="99" t="s">
        <v>520</v>
      </c>
      <c r="D301" s="99" t="s">
        <v>1055</v>
      </c>
      <c r="E301" s="98"/>
      <c r="F301" s="102" t="s">
        <v>1042</v>
      </c>
      <c r="G301" s="100">
        <v>50000</v>
      </c>
      <c r="H301" s="102" t="s">
        <v>1031</v>
      </c>
      <c r="I301" s="100">
        <v>50000</v>
      </c>
    </row>
    <row r="302" spans="1:9">
      <c r="A302" s="98">
        <v>295</v>
      </c>
      <c r="B302" s="99" t="s">
        <v>519</v>
      </c>
      <c r="C302" s="99" t="s">
        <v>520</v>
      </c>
      <c r="D302" s="99" t="s">
        <v>1056</v>
      </c>
      <c r="E302" s="98"/>
      <c r="F302" s="102" t="s">
        <v>1042</v>
      </c>
      <c r="G302" s="100">
        <v>50000</v>
      </c>
      <c r="H302" s="102" t="s">
        <v>1031</v>
      </c>
      <c r="I302" s="100">
        <v>50000</v>
      </c>
    </row>
    <row r="303" spans="1:9">
      <c r="A303" s="98">
        <v>296</v>
      </c>
      <c r="B303" s="99" t="s">
        <v>519</v>
      </c>
      <c r="C303" s="99" t="s">
        <v>520</v>
      </c>
      <c r="D303" s="99" t="s">
        <v>1057</v>
      </c>
      <c r="E303" s="98"/>
      <c r="F303" s="102" t="s">
        <v>1042</v>
      </c>
      <c r="G303" s="100">
        <v>50000</v>
      </c>
      <c r="H303" s="102" t="s">
        <v>1031</v>
      </c>
      <c r="I303" s="100">
        <v>50000</v>
      </c>
    </row>
    <row r="304" spans="1:9">
      <c r="A304" s="98">
        <v>297</v>
      </c>
      <c r="B304" s="99" t="s">
        <v>519</v>
      </c>
      <c r="C304" s="99" t="s">
        <v>520</v>
      </c>
      <c r="D304" s="99" t="s">
        <v>1058</v>
      </c>
      <c r="E304" s="98"/>
      <c r="F304" s="102" t="s">
        <v>1042</v>
      </c>
      <c r="G304" s="100">
        <v>50000</v>
      </c>
      <c r="H304" s="102" t="s">
        <v>1031</v>
      </c>
      <c r="I304" s="100">
        <v>50000</v>
      </c>
    </row>
    <row r="305" spans="1:9">
      <c r="A305" s="98">
        <v>298</v>
      </c>
      <c r="B305" s="99" t="s">
        <v>519</v>
      </c>
      <c r="C305" s="99" t="s">
        <v>520</v>
      </c>
      <c r="D305" s="99" t="s">
        <v>1059</v>
      </c>
      <c r="E305" s="98"/>
      <c r="F305" s="102" t="s">
        <v>1042</v>
      </c>
      <c r="G305" s="100">
        <v>60000</v>
      </c>
      <c r="H305" s="102" t="s">
        <v>1031</v>
      </c>
      <c r="I305" s="101">
        <v>25000</v>
      </c>
    </row>
    <row r="306" spans="1:9">
      <c r="A306" s="98">
        <v>299</v>
      </c>
      <c r="B306" s="99" t="s">
        <v>519</v>
      </c>
      <c r="C306" s="99" t="s">
        <v>520</v>
      </c>
      <c r="D306" s="99" t="s">
        <v>1060</v>
      </c>
      <c r="E306" s="98"/>
      <c r="F306" s="102" t="s">
        <v>1042</v>
      </c>
      <c r="G306" s="100">
        <v>60000</v>
      </c>
      <c r="H306" s="102" t="s">
        <v>1031</v>
      </c>
      <c r="I306" s="101">
        <v>25000</v>
      </c>
    </row>
    <row r="307" spans="1:9">
      <c r="A307" s="98">
        <v>300</v>
      </c>
      <c r="B307" s="99" t="s">
        <v>519</v>
      </c>
      <c r="C307" s="99" t="s">
        <v>520</v>
      </c>
      <c r="D307" s="99" t="s">
        <v>1061</v>
      </c>
      <c r="E307" s="98"/>
      <c r="F307" s="102" t="s">
        <v>1042</v>
      </c>
      <c r="G307" s="100">
        <v>60000</v>
      </c>
      <c r="H307" s="102" t="s">
        <v>1031</v>
      </c>
      <c r="I307" s="101">
        <v>25000</v>
      </c>
    </row>
    <row r="308" spans="1:9">
      <c r="A308" s="98">
        <v>301</v>
      </c>
      <c r="B308" s="99" t="s">
        <v>519</v>
      </c>
      <c r="C308" s="99" t="s">
        <v>520</v>
      </c>
      <c r="D308" s="99" t="s">
        <v>1062</v>
      </c>
      <c r="E308" s="98"/>
      <c r="F308" s="102" t="s">
        <v>1042</v>
      </c>
      <c r="G308" s="100">
        <v>60000</v>
      </c>
      <c r="H308" s="102" t="s">
        <v>1031</v>
      </c>
      <c r="I308" s="101">
        <v>25000</v>
      </c>
    </row>
    <row r="309" spans="1:9">
      <c r="A309" s="98">
        <v>302</v>
      </c>
      <c r="B309" s="99" t="s">
        <v>519</v>
      </c>
      <c r="C309" s="99" t="s">
        <v>520</v>
      </c>
      <c r="D309" s="99" t="s">
        <v>1063</v>
      </c>
      <c r="E309" s="98"/>
      <c r="F309" s="102" t="s">
        <v>1042</v>
      </c>
      <c r="G309" s="100">
        <v>60000</v>
      </c>
      <c r="H309" s="102" t="s">
        <v>1031</v>
      </c>
      <c r="I309" s="101">
        <v>25000</v>
      </c>
    </row>
    <row r="310" spans="1:9">
      <c r="A310" s="98">
        <v>303</v>
      </c>
      <c r="B310" s="99" t="s">
        <v>519</v>
      </c>
      <c r="C310" s="99" t="s">
        <v>520</v>
      </c>
      <c r="D310" s="99" t="s">
        <v>1064</v>
      </c>
      <c r="E310" s="98"/>
      <c r="F310" s="102" t="s">
        <v>1042</v>
      </c>
      <c r="G310" s="100">
        <v>60000</v>
      </c>
      <c r="H310" s="102" t="s">
        <v>1031</v>
      </c>
      <c r="I310" s="101">
        <v>25000</v>
      </c>
    </row>
    <row r="311" spans="1:9">
      <c r="A311" s="98">
        <v>304</v>
      </c>
      <c r="B311" s="99" t="s">
        <v>519</v>
      </c>
      <c r="C311" s="99" t="s">
        <v>520</v>
      </c>
      <c r="D311" s="99" t="s">
        <v>1065</v>
      </c>
      <c r="E311" s="98"/>
      <c r="F311" s="102" t="s">
        <v>1042</v>
      </c>
      <c r="G311" s="100">
        <v>60000</v>
      </c>
      <c r="H311" s="102" t="s">
        <v>1031</v>
      </c>
      <c r="I311" s="101">
        <v>25000</v>
      </c>
    </row>
    <row r="312" spans="1:9">
      <c r="A312" s="98">
        <v>305</v>
      </c>
      <c r="B312" s="99" t="s">
        <v>519</v>
      </c>
      <c r="C312" s="99" t="s">
        <v>520</v>
      </c>
      <c r="D312" s="99" t="s">
        <v>1066</v>
      </c>
      <c r="E312" s="98"/>
      <c r="F312" s="102" t="s">
        <v>1042</v>
      </c>
      <c r="G312" s="100">
        <v>60000</v>
      </c>
      <c r="H312" s="102" t="s">
        <v>1031</v>
      </c>
      <c r="I312" s="101">
        <v>30000</v>
      </c>
    </row>
    <row r="313" spans="1:9">
      <c r="A313" s="98">
        <v>306</v>
      </c>
      <c r="B313" s="99" t="s">
        <v>519</v>
      </c>
      <c r="C313" s="99" t="s">
        <v>520</v>
      </c>
      <c r="D313" s="99" t="s">
        <v>1067</v>
      </c>
      <c r="E313" s="98"/>
      <c r="F313" s="102" t="s">
        <v>1042</v>
      </c>
      <c r="G313" s="100">
        <v>60000</v>
      </c>
      <c r="H313" s="102" t="s">
        <v>1031</v>
      </c>
      <c r="I313" s="101">
        <v>30000</v>
      </c>
    </row>
    <row r="314" spans="1:9">
      <c r="A314" s="98">
        <v>307</v>
      </c>
      <c r="B314" s="99" t="s">
        <v>519</v>
      </c>
      <c r="C314" s="99" t="s">
        <v>520</v>
      </c>
      <c r="D314" s="99" t="s">
        <v>1068</v>
      </c>
      <c r="E314" s="98"/>
      <c r="F314" s="102" t="s">
        <v>1042</v>
      </c>
      <c r="G314" s="100">
        <v>60000</v>
      </c>
      <c r="H314" s="102" t="s">
        <v>1031</v>
      </c>
      <c r="I314" s="101">
        <v>30000</v>
      </c>
    </row>
    <row r="315" spans="1:9">
      <c r="A315" s="98">
        <v>308</v>
      </c>
      <c r="B315" s="99" t="s">
        <v>519</v>
      </c>
      <c r="C315" s="99" t="s">
        <v>520</v>
      </c>
      <c r="D315" s="99" t="s">
        <v>1069</v>
      </c>
      <c r="E315" s="98"/>
      <c r="F315" s="102" t="s">
        <v>1042</v>
      </c>
      <c r="G315" s="100">
        <v>100000</v>
      </c>
      <c r="H315" s="102" t="s">
        <v>1031</v>
      </c>
      <c r="I315" s="101">
        <v>50000</v>
      </c>
    </row>
    <row r="316" spans="1:9">
      <c r="A316" s="98">
        <v>309</v>
      </c>
      <c r="B316" s="99" t="s">
        <v>519</v>
      </c>
      <c r="C316" s="99" t="s">
        <v>520</v>
      </c>
      <c r="D316" s="99" t="s">
        <v>1070</v>
      </c>
      <c r="E316" s="98"/>
      <c r="F316" s="102" t="s">
        <v>1042</v>
      </c>
      <c r="G316" s="100">
        <v>120000</v>
      </c>
      <c r="H316" s="102" t="s">
        <v>1031</v>
      </c>
      <c r="I316" s="101">
        <v>50000</v>
      </c>
    </row>
    <row r="317" spans="1:9">
      <c r="A317" s="98">
        <v>310</v>
      </c>
      <c r="B317" s="99" t="s">
        <v>519</v>
      </c>
      <c r="C317" s="99" t="s">
        <v>520</v>
      </c>
      <c r="D317" s="99" t="s">
        <v>1071</v>
      </c>
      <c r="E317" s="98"/>
      <c r="F317" s="102" t="s">
        <v>1042</v>
      </c>
      <c r="G317" s="100">
        <v>120000</v>
      </c>
      <c r="H317" s="102" t="s">
        <v>1031</v>
      </c>
      <c r="I317" s="101">
        <v>50000</v>
      </c>
    </row>
    <row r="318" spans="1:9">
      <c r="A318" s="98">
        <v>311</v>
      </c>
      <c r="B318" s="99" t="s">
        <v>519</v>
      </c>
      <c r="C318" s="99" t="s">
        <v>520</v>
      </c>
      <c r="D318" s="99" t="s">
        <v>1072</v>
      </c>
      <c r="E318" s="98"/>
      <c r="F318" s="102" t="s">
        <v>1042</v>
      </c>
      <c r="G318" s="100">
        <v>120000</v>
      </c>
      <c r="H318" s="102" t="s">
        <v>1031</v>
      </c>
      <c r="I318" s="101">
        <v>50000</v>
      </c>
    </row>
    <row r="319" spans="1:9">
      <c r="A319" s="98">
        <v>312</v>
      </c>
      <c r="B319" s="99" t="s">
        <v>519</v>
      </c>
      <c r="C319" s="99" t="s">
        <v>520</v>
      </c>
      <c r="D319" s="99" t="s">
        <v>1073</v>
      </c>
      <c r="E319" s="98"/>
      <c r="F319" s="102" t="s">
        <v>1042</v>
      </c>
      <c r="G319" s="100">
        <v>120000</v>
      </c>
      <c r="H319" s="102" t="s">
        <v>1031</v>
      </c>
      <c r="I319" s="101">
        <v>50000</v>
      </c>
    </row>
    <row r="320" spans="1:9">
      <c r="A320" s="98">
        <v>313</v>
      </c>
      <c r="B320" s="99" t="s">
        <v>519</v>
      </c>
      <c r="C320" s="99" t="s">
        <v>520</v>
      </c>
      <c r="D320" s="99" t="s">
        <v>1074</v>
      </c>
      <c r="E320" s="98"/>
      <c r="F320" s="102" t="s">
        <v>1042</v>
      </c>
      <c r="G320" s="100">
        <v>200000</v>
      </c>
      <c r="H320" s="102" t="s">
        <v>1031</v>
      </c>
      <c r="I320" s="101">
        <v>50000</v>
      </c>
    </row>
    <row r="321" spans="1:9">
      <c r="A321" s="98">
        <v>314</v>
      </c>
      <c r="B321" s="99" t="s">
        <v>519</v>
      </c>
      <c r="C321" s="99" t="s">
        <v>520</v>
      </c>
      <c r="D321" s="99" t="s">
        <v>1075</v>
      </c>
      <c r="E321" s="98"/>
      <c r="F321" s="102" t="s">
        <v>1076</v>
      </c>
      <c r="G321" s="100">
        <v>10000</v>
      </c>
      <c r="H321" s="102" t="s">
        <v>1031</v>
      </c>
      <c r="I321" s="100">
        <v>10000</v>
      </c>
    </row>
    <row r="322" spans="1:9">
      <c r="A322" s="98">
        <v>315</v>
      </c>
      <c r="B322" s="99" t="s">
        <v>519</v>
      </c>
      <c r="C322" s="99" t="s">
        <v>520</v>
      </c>
      <c r="D322" s="99" t="s">
        <v>1077</v>
      </c>
      <c r="E322" s="98"/>
      <c r="F322" s="102" t="s">
        <v>1076</v>
      </c>
      <c r="G322" s="100">
        <v>30000</v>
      </c>
      <c r="H322" s="102" t="s">
        <v>1031</v>
      </c>
      <c r="I322" s="100">
        <v>30000</v>
      </c>
    </row>
    <row r="323" spans="1:9">
      <c r="A323" s="98">
        <v>316</v>
      </c>
      <c r="B323" s="99" t="s">
        <v>519</v>
      </c>
      <c r="C323" s="99" t="s">
        <v>520</v>
      </c>
      <c r="D323" s="99" t="s">
        <v>1078</v>
      </c>
      <c r="E323" s="98"/>
      <c r="F323" s="102" t="s">
        <v>1076</v>
      </c>
      <c r="G323" s="100">
        <v>40000</v>
      </c>
      <c r="H323" s="102" t="s">
        <v>1031</v>
      </c>
      <c r="I323" s="100">
        <v>40000</v>
      </c>
    </row>
    <row r="324" spans="1:9">
      <c r="A324" s="98">
        <v>317</v>
      </c>
      <c r="B324" s="99" t="s">
        <v>519</v>
      </c>
      <c r="C324" s="99" t="s">
        <v>520</v>
      </c>
      <c r="D324" s="99" t="s">
        <v>1079</v>
      </c>
      <c r="E324" s="98"/>
      <c r="F324" s="102" t="s">
        <v>1076</v>
      </c>
      <c r="G324" s="100">
        <v>50000</v>
      </c>
      <c r="H324" s="102" t="s">
        <v>1031</v>
      </c>
      <c r="I324" s="100">
        <v>50000</v>
      </c>
    </row>
    <row r="325" spans="1:9">
      <c r="A325" s="98">
        <v>318</v>
      </c>
      <c r="B325" s="99" t="s">
        <v>519</v>
      </c>
      <c r="C325" s="99" t="s">
        <v>520</v>
      </c>
      <c r="D325" s="99" t="s">
        <v>1080</v>
      </c>
      <c r="E325" s="98"/>
      <c r="F325" s="102" t="s">
        <v>1076</v>
      </c>
      <c r="G325" s="100">
        <v>60000</v>
      </c>
      <c r="H325" s="102" t="s">
        <v>1031</v>
      </c>
      <c r="I325" s="101">
        <v>25000</v>
      </c>
    </row>
    <row r="326" spans="1:9">
      <c r="A326" s="98">
        <v>319</v>
      </c>
      <c r="B326" s="99" t="s">
        <v>519</v>
      </c>
      <c r="C326" s="99" t="s">
        <v>520</v>
      </c>
      <c r="D326" s="99" t="s">
        <v>1081</v>
      </c>
      <c r="E326" s="98"/>
      <c r="F326" s="102" t="s">
        <v>1076</v>
      </c>
      <c r="G326" s="100">
        <v>60000</v>
      </c>
      <c r="H326" s="102" t="s">
        <v>1031</v>
      </c>
      <c r="I326" s="101">
        <v>26000</v>
      </c>
    </row>
    <row r="327" spans="1:9">
      <c r="A327" s="98">
        <v>320</v>
      </c>
      <c r="B327" s="99" t="s">
        <v>519</v>
      </c>
      <c r="C327" s="99" t="s">
        <v>520</v>
      </c>
      <c r="D327" s="99" t="s">
        <v>1082</v>
      </c>
      <c r="E327" s="98"/>
      <c r="F327" s="102" t="s">
        <v>1076</v>
      </c>
      <c r="G327" s="100">
        <v>60000</v>
      </c>
      <c r="H327" s="102" t="s">
        <v>1031</v>
      </c>
      <c r="I327" s="101">
        <v>24000</v>
      </c>
    </row>
    <row r="328" spans="1:9">
      <c r="A328" s="98">
        <v>321</v>
      </c>
      <c r="B328" s="99" t="s">
        <v>519</v>
      </c>
      <c r="C328" s="99" t="s">
        <v>520</v>
      </c>
      <c r="D328" s="99" t="s">
        <v>1083</v>
      </c>
      <c r="E328" s="98"/>
      <c r="F328" s="102" t="s">
        <v>1076</v>
      </c>
      <c r="G328" s="100">
        <v>60000</v>
      </c>
      <c r="H328" s="102" t="s">
        <v>1031</v>
      </c>
      <c r="I328" s="101">
        <v>25000</v>
      </c>
    </row>
    <row r="329" spans="1:9">
      <c r="A329" s="98">
        <v>322</v>
      </c>
      <c r="B329" s="99" t="s">
        <v>519</v>
      </c>
      <c r="C329" s="99" t="s">
        <v>520</v>
      </c>
      <c r="D329" s="99" t="s">
        <v>1084</v>
      </c>
      <c r="E329" s="98"/>
      <c r="F329" s="102" t="s">
        <v>1076</v>
      </c>
      <c r="G329" s="100">
        <v>60000</v>
      </c>
      <c r="H329" s="102" t="s">
        <v>1031</v>
      </c>
      <c r="I329" s="101">
        <v>25000</v>
      </c>
    </row>
    <row r="330" spans="1:9">
      <c r="A330" s="98">
        <v>323</v>
      </c>
      <c r="B330" s="99" t="s">
        <v>519</v>
      </c>
      <c r="C330" s="99" t="s">
        <v>520</v>
      </c>
      <c r="D330" s="99" t="s">
        <v>1085</v>
      </c>
      <c r="E330" s="98"/>
      <c r="F330" s="102" t="s">
        <v>1076</v>
      </c>
      <c r="G330" s="100">
        <v>60000</v>
      </c>
      <c r="H330" s="102" t="s">
        <v>1031</v>
      </c>
      <c r="I330" s="101">
        <v>25000</v>
      </c>
    </row>
    <row r="331" spans="1:9">
      <c r="A331" s="98">
        <v>324</v>
      </c>
      <c r="B331" s="99" t="s">
        <v>519</v>
      </c>
      <c r="C331" s="99" t="s">
        <v>520</v>
      </c>
      <c r="D331" s="99" t="s">
        <v>1086</v>
      </c>
      <c r="E331" s="98"/>
      <c r="F331" s="102" t="s">
        <v>1076</v>
      </c>
      <c r="G331" s="100">
        <v>80000</v>
      </c>
      <c r="H331" s="102" t="s">
        <v>1031</v>
      </c>
      <c r="I331" s="101">
        <v>35000</v>
      </c>
    </row>
    <row r="332" spans="1:9">
      <c r="A332" s="98">
        <v>325</v>
      </c>
      <c r="B332" s="99" t="s">
        <v>519</v>
      </c>
      <c r="C332" s="99" t="s">
        <v>520</v>
      </c>
      <c r="D332" s="99" t="s">
        <v>1087</v>
      </c>
      <c r="E332" s="98"/>
      <c r="F332" s="102" t="s">
        <v>1076</v>
      </c>
      <c r="G332" s="100">
        <v>90000</v>
      </c>
      <c r="H332" s="102" t="s">
        <v>1031</v>
      </c>
      <c r="I332" s="101">
        <v>45000</v>
      </c>
    </row>
    <row r="333" spans="1:9">
      <c r="A333" s="98">
        <v>326</v>
      </c>
      <c r="B333" s="99" t="s">
        <v>519</v>
      </c>
      <c r="C333" s="99" t="s">
        <v>520</v>
      </c>
      <c r="D333" s="99" t="s">
        <v>1088</v>
      </c>
      <c r="E333" s="98"/>
      <c r="F333" s="102" t="s">
        <v>1076</v>
      </c>
      <c r="G333" s="100">
        <v>200000</v>
      </c>
      <c r="H333" s="102" t="s">
        <v>1031</v>
      </c>
      <c r="I333" s="101">
        <v>50000</v>
      </c>
    </row>
    <row r="334" spans="1:9">
      <c r="A334" s="98">
        <v>327</v>
      </c>
      <c r="B334" s="99" t="s">
        <v>519</v>
      </c>
      <c r="C334" s="99" t="s">
        <v>520</v>
      </c>
      <c r="D334" s="99" t="s">
        <v>1089</v>
      </c>
      <c r="E334" s="98"/>
      <c r="F334" s="102" t="s">
        <v>1090</v>
      </c>
      <c r="G334" s="100">
        <v>5000</v>
      </c>
      <c r="H334" s="102" t="s">
        <v>1031</v>
      </c>
      <c r="I334" s="100">
        <v>5000</v>
      </c>
    </row>
    <row r="335" spans="1:9">
      <c r="A335" s="98">
        <v>328</v>
      </c>
      <c r="B335" s="99" t="s">
        <v>519</v>
      </c>
      <c r="C335" s="99" t="s">
        <v>520</v>
      </c>
      <c r="D335" s="99" t="s">
        <v>1091</v>
      </c>
      <c r="E335" s="98"/>
      <c r="F335" s="102" t="s">
        <v>1090</v>
      </c>
      <c r="G335" s="100">
        <v>15000</v>
      </c>
      <c r="H335" s="102" t="s">
        <v>1031</v>
      </c>
      <c r="I335" s="100">
        <v>15000</v>
      </c>
    </row>
    <row r="336" spans="1:9">
      <c r="A336" s="98">
        <v>329</v>
      </c>
      <c r="B336" s="99" t="s">
        <v>519</v>
      </c>
      <c r="C336" s="99" t="s">
        <v>520</v>
      </c>
      <c r="D336" s="99" t="s">
        <v>1092</v>
      </c>
      <c r="E336" s="98"/>
      <c r="F336" s="102" t="s">
        <v>1090</v>
      </c>
      <c r="G336" s="100">
        <v>20000</v>
      </c>
      <c r="H336" s="102" t="s">
        <v>1031</v>
      </c>
      <c r="I336" s="100">
        <v>20000</v>
      </c>
    </row>
    <row r="337" spans="1:9">
      <c r="A337" s="98">
        <v>330</v>
      </c>
      <c r="B337" s="99" t="s">
        <v>519</v>
      </c>
      <c r="C337" s="99" t="s">
        <v>520</v>
      </c>
      <c r="D337" s="99" t="s">
        <v>1093</v>
      </c>
      <c r="E337" s="98"/>
      <c r="F337" s="102" t="s">
        <v>1090</v>
      </c>
      <c r="G337" s="100">
        <v>20000</v>
      </c>
      <c r="H337" s="102" t="s">
        <v>1031</v>
      </c>
      <c r="I337" s="100">
        <v>20000</v>
      </c>
    </row>
    <row r="338" spans="1:9">
      <c r="A338" s="98">
        <v>331</v>
      </c>
      <c r="B338" s="99" t="s">
        <v>519</v>
      </c>
      <c r="C338" s="99" t="s">
        <v>520</v>
      </c>
      <c r="D338" s="99" t="s">
        <v>1094</v>
      </c>
      <c r="E338" s="98"/>
      <c r="F338" s="102" t="s">
        <v>1090</v>
      </c>
      <c r="G338" s="100">
        <v>20000</v>
      </c>
      <c r="H338" s="102" t="s">
        <v>1031</v>
      </c>
      <c r="I338" s="100">
        <v>20000</v>
      </c>
    </row>
    <row r="339" spans="1:9">
      <c r="A339" s="98">
        <v>332</v>
      </c>
      <c r="B339" s="99" t="s">
        <v>519</v>
      </c>
      <c r="C339" s="99" t="s">
        <v>520</v>
      </c>
      <c r="D339" s="99" t="s">
        <v>1095</v>
      </c>
      <c r="E339" s="98"/>
      <c r="F339" s="102" t="s">
        <v>1090</v>
      </c>
      <c r="G339" s="100">
        <v>20000</v>
      </c>
      <c r="H339" s="102" t="s">
        <v>1031</v>
      </c>
      <c r="I339" s="100">
        <v>20000</v>
      </c>
    </row>
    <row r="340" spans="1:9">
      <c r="A340" s="98">
        <v>333</v>
      </c>
      <c r="B340" s="99" t="s">
        <v>519</v>
      </c>
      <c r="C340" s="99" t="s">
        <v>520</v>
      </c>
      <c r="D340" s="99" t="s">
        <v>1096</v>
      </c>
      <c r="E340" s="98"/>
      <c r="F340" s="102" t="s">
        <v>1090</v>
      </c>
      <c r="G340" s="100">
        <v>30000</v>
      </c>
      <c r="H340" s="102" t="s">
        <v>1031</v>
      </c>
      <c r="I340" s="100">
        <v>30000</v>
      </c>
    </row>
    <row r="341" spans="1:9">
      <c r="A341" s="98">
        <v>334</v>
      </c>
      <c r="B341" s="99" t="s">
        <v>519</v>
      </c>
      <c r="C341" s="99" t="s">
        <v>520</v>
      </c>
      <c r="D341" s="99" t="s">
        <v>1097</v>
      </c>
      <c r="E341" s="98"/>
      <c r="F341" s="102" t="s">
        <v>1090</v>
      </c>
      <c r="G341" s="100">
        <v>35000</v>
      </c>
      <c r="H341" s="102" t="s">
        <v>1031</v>
      </c>
      <c r="I341" s="100">
        <v>35000</v>
      </c>
    </row>
    <row r="342" spans="1:9">
      <c r="A342" s="98">
        <v>335</v>
      </c>
      <c r="B342" s="99" t="s">
        <v>519</v>
      </c>
      <c r="C342" s="99" t="s">
        <v>520</v>
      </c>
      <c r="D342" s="99" t="s">
        <v>1098</v>
      </c>
      <c r="E342" s="98"/>
      <c r="F342" s="102" t="s">
        <v>1090</v>
      </c>
      <c r="G342" s="100">
        <v>40000</v>
      </c>
      <c r="H342" s="102" t="s">
        <v>1031</v>
      </c>
      <c r="I342" s="100">
        <v>40000</v>
      </c>
    </row>
    <row r="343" spans="1:9">
      <c r="A343" s="98">
        <v>336</v>
      </c>
      <c r="B343" s="99" t="s">
        <v>519</v>
      </c>
      <c r="C343" s="99" t="s">
        <v>520</v>
      </c>
      <c r="D343" s="99" t="s">
        <v>1099</v>
      </c>
      <c r="E343" s="98"/>
      <c r="F343" s="102" t="s">
        <v>1090</v>
      </c>
      <c r="G343" s="100">
        <v>50000</v>
      </c>
      <c r="H343" s="102" t="s">
        <v>1031</v>
      </c>
      <c r="I343" s="100">
        <v>50000</v>
      </c>
    </row>
    <row r="344" spans="1:9">
      <c r="A344" s="98">
        <v>337</v>
      </c>
      <c r="B344" s="99" t="s">
        <v>519</v>
      </c>
      <c r="C344" s="99" t="s">
        <v>520</v>
      </c>
      <c r="D344" s="99" t="s">
        <v>1100</v>
      </c>
      <c r="E344" s="98"/>
      <c r="F344" s="102" t="s">
        <v>1090</v>
      </c>
      <c r="G344" s="100">
        <v>60000</v>
      </c>
      <c r="H344" s="102" t="s">
        <v>1031</v>
      </c>
      <c r="I344" s="101">
        <v>26000</v>
      </c>
    </row>
    <row r="345" spans="1:9">
      <c r="A345" s="98">
        <v>338</v>
      </c>
      <c r="B345" s="99" t="s">
        <v>519</v>
      </c>
      <c r="C345" s="99" t="s">
        <v>520</v>
      </c>
      <c r="D345" s="99" t="s">
        <v>1101</v>
      </c>
      <c r="E345" s="98"/>
      <c r="F345" s="102" t="s">
        <v>1090</v>
      </c>
      <c r="G345" s="100">
        <v>60000</v>
      </c>
      <c r="H345" s="102" t="s">
        <v>1031</v>
      </c>
      <c r="I345" s="101">
        <v>24000</v>
      </c>
    </row>
    <row r="346" spans="1:9">
      <c r="A346" s="98">
        <v>339</v>
      </c>
      <c r="B346" s="99" t="s">
        <v>519</v>
      </c>
      <c r="C346" s="99" t="s">
        <v>520</v>
      </c>
      <c r="D346" s="99" t="s">
        <v>1102</v>
      </c>
      <c r="E346" s="98"/>
      <c r="F346" s="102" t="s">
        <v>1090</v>
      </c>
      <c r="G346" s="100">
        <v>60000</v>
      </c>
      <c r="H346" s="102" t="s">
        <v>1031</v>
      </c>
      <c r="I346" s="101">
        <v>24000</v>
      </c>
    </row>
    <row r="347" spans="1:9">
      <c r="A347" s="98">
        <v>340</v>
      </c>
      <c r="B347" s="99" t="s">
        <v>519</v>
      </c>
      <c r="C347" s="99" t="s">
        <v>520</v>
      </c>
      <c r="D347" s="99" t="s">
        <v>1103</v>
      </c>
      <c r="E347" s="98"/>
      <c r="F347" s="102" t="s">
        <v>1090</v>
      </c>
      <c r="G347" s="100">
        <v>60000</v>
      </c>
      <c r="H347" s="102" t="s">
        <v>1031</v>
      </c>
      <c r="I347" s="101">
        <v>25000</v>
      </c>
    </row>
    <row r="348" spans="1:9">
      <c r="A348" s="98">
        <v>341</v>
      </c>
      <c r="B348" s="99" t="s">
        <v>519</v>
      </c>
      <c r="C348" s="99" t="s">
        <v>520</v>
      </c>
      <c r="D348" s="99" t="s">
        <v>1104</v>
      </c>
      <c r="E348" s="98"/>
      <c r="F348" s="102" t="s">
        <v>1090</v>
      </c>
      <c r="G348" s="100">
        <v>60000</v>
      </c>
      <c r="H348" s="102" t="s">
        <v>1031</v>
      </c>
      <c r="I348" s="101">
        <v>27000</v>
      </c>
    </row>
    <row r="349" spans="1:9">
      <c r="A349" s="98">
        <v>342</v>
      </c>
      <c r="B349" s="99" t="s">
        <v>519</v>
      </c>
      <c r="C349" s="99" t="s">
        <v>520</v>
      </c>
      <c r="D349" s="99" t="s">
        <v>1105</v>
      </c>
      <c r="E349" s="98"/>
      <c r="F349" s="102" t="s">
        <v>1090</v>
      </c>
      <c r="G349" s="100">
        <v>60000</v>
      </c>
      <c r="H349" s="102" t="s">
        <v>1031</v>
      </c>
      <c r="I349" s="101">
        <v>28000</v>
      </c>
    </row>
    <row r="350" spans="1:9">
      <c r="A350" s="98">
        <v>343</v>
      </c>
      <c r="B350" s="99" t="s">
        <v>519</v>
      </c>
      <c r="C350" s="99" t="s">
        <v>520</v>
      </c>
      <c r="D350" s="99" t="s">
        <v>1106</v>
      </c>
      <c r="E350" s="98"/>
      <c r="F350" s="102" t="s">
        <v>1090</v>
      </c>
      <c r="G350" s="100">
        <v>60000</v>
      </c>
      <c r="H350" s="102" t="s">
        <v>1031</v>
      </c>
      <c r="I350" s="101">
        <v>28000</v>
      </c>
    </row>
    <row r="351" spans="1:9">
      <c r="A351" s="98">
        <v>344</v>
      </c>
      <c r="B351" s="99" t="s">
        <v>519</v>
      </c>
      <c r="C351" s="99" t="s">
        <v>520</v>
      </c>
      <c r="D351" s="99" t="s">
        <v>1107</v>
      </c>
      <c r="E351" s="98"/>
      <c r="F351" s="102" t="s">
        <v>1090</v>
      </c>
      <c r="G351" s="100">
        <v>70000</v>
      </c>
      <c r="H351" s="102" t="s">
        <v>1031</v>
      </c>
      <c r="I351" s="101">
        <v>30000</v>
      </c>
    </row>
    <row r="352" spans="1:9">
      <c r="A352" s="98">
        <v>345</v>
      </c>
      <c r="B352" s="99" t="s">
        <v>519</v>
      </c>
      <c r="C352" s="99" t="s">
        <v>520</v>
      </c>
      <c r="D352" s="99" t="s">
        <v>1108</v>
      </c>
      <c r="E352" s="98"/>
      <c r="F352" s="102" t="s">
        <v>1090</v>
      </c>
      <c r="G352" s="100">
        <v>81000</v>
      </c>
      <c r="H352" s="102" t="s">
        <v>1031</v>
      </c>
      <c r="I352" s="101">
        <v>36000</v>
      </c>
    </row>
    <row r="353" spans="1:9">
      <c r="A353" s="98">
        <v>346</v>
      </c>
      <c r="B353" s="99" t="s">
        <v>519</v>
      </c>
      <c r="C353" s="99" t="s">
        <v>520</v>
      </c>
      <c r="D353" s="99" t="s">
        <v>1109</v>
      </c>
      <c r="E353" s="98"/>
      <c r="F353" s="102" t="s">
        <v>1090</v>
      </c>
      <c r="G353" s="100">
        <v>100000</v>
      </c>
      <c r="H353" s="102" t="s">
        <v>1031</v>
      </c>
      <c r="I353" s="101">
        <v>50000</v>
      </c>
    </row>
    <row r="354" spans="1:9">
      <c r="A354" s="98">
        <v>347</v>
      </c>
      <c r="B354" s="99" t="s">
        <v>519</v>
      </c>
      <c r="C354" s="99" t="s">
        <v>520</v>
      </c>
      <c r="D354" s="99" t="s">
        <v>1110</v>
      </c>
      <c r="E354" s="98"/>
      <c r="F354" s="102" t="s">
        <v>1090</v>
      </c>
      <c r="G354" s="100">
        <v>100000</v>
      </c>
      <c r="H354" s="102" t="s">
        <v>1031</v>
      </c>
      <c r="I354" s="101">
        <v>50000</v>
      </c>
    </row>
    <row r="355" spans="1:9">
      <c r="A355" s="98">
        <v>348</v>
      </c>
      <c r="B355" s="99" t="s">
        <v>519</v>
      </c>
      <c r="C355" s="99" t="s">
        <v>520</v>
      </c>
      <c r="D355" s="99" t="s">
        <v>1111</v>
      </c>
      <c r="E355" s="98"/>
      <c r="F355" s="102" t="s">
        <v>1090</v>
      </c>
      <c r="G355" s="100">
        <v>100000</v>
      </c>
      <c r="H355" s="102" t="s">
        <v>1031</v>
      </c>
      <c r="I355" s="101">
        <v>49000</v>
      </c>
    </row>
    <row r="356" spans="1:9">
      <c r="A356" s="98">
        <v>349</v>
      </c>
      <c r="B356" s="99" t="s">
        <v>519</v>
      </c>
      <c r="C356" s="99" t="s">
        <v>520</v>
      </c>
      <c r="D356" s="99" t="s">
        <v>1112</v>
      </c>
      <c r="E356" s="98"/>
      <c r="F356" s="102" t="s">
        <v>1090</v>
      </c>
      <c r="G356" s="100">
        <v>100000</v>
      </c>
      <c r="H356" s="102" t="s">
        <v>1031</v>
      </c>
      <c r="I356" s="101">
        <v>48000</v>
      </c>
    </row>
    <row r="357" spans="1:9">
      <c r="A357" s="98">
        <v>350</v>
      </c>
      <c r="B357" s="99" t="s">
        <v>519</v>
      </c>
      <c r="C357" s="99" t="s">
        <v>520</v>
      </c>
      <c r="D357" s="99" t="s">
        <v>1113</v>
      </c>
      <c r="E357" s="98"/>
      <c r="F357" s="102" t="s">
        <v>1090</v>
      </c>
      <c r="G357" s="100">
        <v>150000</v>
      </c>
      <c r="H357" s="102" t="s">
        <v>1031</v>
      </c>
      <c r="I357" s="101">
        <v>50000</v>
      </c>
    </row>
    <row r="358" spans="1:9">
      <c r="A358" s="98">
        <v>351</v>
      </c>
      <c r="B358" s="99" t="s">
        <v>519</v>
      </c>
      <c r="C358" s="99" t="s">
        <v>520</v>
      </c>
      <c r="D358" s="99" t="s">
        <v>1114</v>
      </c>
      <c r="E358" s="98"/>
      <c r="F358" s="102" t="s">
        <v>1090</v>
      </c>
      <c r="G358" s="100">
        <v>150000</v>
      </c>
      <c r="H358" s="102" t="s">
        <v>1031</v>
      </c>
      <c r="I358" s="101">
        <v>50000</v>
      </c>
    </row>
    <row r="359" spans="1:9">
      <c r="A359" s="98">
        <v>352</v>
      </c>
      <c r="B359" s="99" t="s">
        <v>519</v>
      </c>
      <c r="C359" s="99" t="s">
        <v>520</v>
      </c>
      <c r="D359" s="99" t="s">
        <v>1115</v>
      </c>
      <c r="E359" s="98"/>
      <c r="F359" s="102" t="s">
        <v>1090</v>
      </c>
      <c r="G359" s="100">
        <v>175000</v>
      </c>
      <c r="H359" s="102" t="s">
        <v>1031</v>
      </c>
      <c r="I359" s="101">
        <v>50000</v>
      </c>
    </row>
    <row r="360" spans="1:9">
      <c r="A360" s="98">
        <v>353</v>
      </c>
      <c r="B360" s="99" t="s">
        <v>519</v>
      </c>
      <c r="C360" s="99" t="s">
        <v>520</v>
      </c>
      <c r="D360" s="99" t="s">
        <v>1116</v>
      </c>
      <c r="E360" s="98"/>
      <c r="F360" s="102" t="s">
        <v>1090</v>
      </c>
      <c r="G360" s="100">
        <v>200000</v>
      </c>
      <c r="H360" s="102" t="s">
        <v>1031</v>
      </c>
      <c r="I360" s="101">
        <v>50000</v>
      </c>
    </row>
    <row r="361" spans="1:9">
      <c r="A361" s="98">
        <v>354</v>
      </c>
      <c r="B361" s="99" t="s">
        <v>519</v>
      </c>
      <c r="C361" s="99" t="s">
        <v>520</v>
      </c>
      <c r="D361" s="99" t="s">
        <v>1117</v>
      </c>
      <c r="E361" s="98"/>
      <c r="F361" s="102" t="s">
        <v>1090</v>
      </c>
      <c r="G361" s="100">
        <v>296000</v>
      </c>
      <c r="H361" s="102" t="s">
        <v>1031</v>
      </c>
      <c r="I361" s="101">
        <v>50000</v>
      </c>
    </row>
    <row r="362" spans="1:9">
      <c r="A362" s="98">
        <v>355</v>
      </c>
      <c r="B362" s="99" t="s">
        <v>519</v>
      </c>
      <c r="C362" s="99" t="s">
        <v>520</v>
      </c>
      <c r="D362" s="99" t="s">
        <v>1118</v>
      </c>
      <c r="E362" s="98"/>
      <c r="F362" s="102" t="s">
        <v>1119</v>
      </c>
      <c r="G362" s="100">
        <v>20000</v>
      </c>
      <c r="H362" s="102" t="s">
        <v>1031</v>
      </c>
      <c r="I362" s="100">
        <v>20000</v>
      </c>
    </row>
    <row r="363" spans="1:9">
      <c r="A363" s="98">
        <v>356</v>
      </c>
      <c r="B363" s="99" t="s">
        <v>519</v>
      </c>
      <c r="C363" s="99" t="s">
        <v>520</v>
      </c>
      <c r="D363" s="99" t="s">
        <v>1120</v>
      </c>
      <c r="E363" s="98"/>
      <c r="F363" s="102" t="s">
        <v>1119</v>
      </c>
      <c r="G363" s="100">
        <v>20000</v>
      </c>
      <c r="H363" s="102" t="s">
        <v>1031</v>
      </c>
      <c r="I363" s="100">
        <v>20000</v>
      </c>
    </row>
    <row r="364" spans="1:9">
      <c r="A364" s="98">
        <v>357</v>
      </c>
      <c r="B364" s="99" t="s">
        <v>519</v>
      </c>
      <c r="C364" s="99" t="s">
        <v>520</v>
      </c>
      <c r="D364" s="99" t="s">
        <v>1121</v>
      </c>
      <c r="E364" s="98"/>
      <c r="F364" s="102" t="s">
        <v>1119</v>
      </c>
      <c r="G364" s="100">
        <v>25000</v>
      </c>
      <c r="H364" s="102" t="s">
        <v>1031</v>
      </c>
      <c r="I364" s="100">
        <v>25000</v>
      </c>
    </row>
    <row r="365" spans="1:9">
      <c r="A365" s="98">
        <v>358</v>
      </c>
      <c r="B365" s="99" t="s">
        <v>519</v>
      </c>
      <c r="C365" s="99" t="s">
        <v>520</v>
      </c>
      <c r="D365" s="99" t="s">
        <v>1122</v>
      </c>
      <c r="E365" s="98"/>
      <c r="F365" s="102" t="s">
        <v>1119</v>
      </c>
      <c r="G365" s="100">
        <v>30000</v>
      </c>
      <c r="H365" s="102" t="s">
        <v>1031</v>
      </c>
      <c r="I365" s="100">
        <v>30000</v>
      </c>
    </row>
    <row r="366" spans="1:9">
      <c r="A366" s="98">
        <v>359</v>
      </c>
      <c r="B366" s="99" t="s">
        <v>519</v>
      </c>
      <c r="C366" s="99" t="s">
        <v>520</v>
      </c>
      <c r="D366" s="99" t="s">
        <v>1123</v>
      </c>
      <c r="E366" s="98"/>
      <c r="F366" s="102" t="s">
        <v>1119</v>
      </c>
      <c r="G366" s="100">
        <v>35000</v>
      </c>
      <c r="H366" s="102" t="s">
        <v>1031</v>
      </c>
      <c r="I366" s="100">
        <v>35000</v>
      </c>
    </row>
    <row r="367" spans="1:9">
      <c r="A367" s="98">
        <v>360</v>
      </c>
      <c r="B367" s="99" t="s">
        <v>519</v>
      </c>
      <c r="C367" s="99" t="s">
        <v>520</v>
      </c>
      <c r="D367" s="99" t="s">
        <v>1124</v>
      </c>
      <c r="E367" s="98"/>
      <c r="F367" s="102" t="s">
        <v>1119</v>
      </c>
      <c r="G367" s="100">
        <v>40000</v>
      </c>
      <c r="H367" s="102" t="s">
        <v>1031</v>
      </c>
      <c r="I367" s="100">
        <v>40000</v>
      </c>
    </row>
    <row r="368" spans="1:9">
      <c r="A368" s="98">
        <v>361</v>
      </c>
      <c r="B368" s="99" t="s">
        <v>519</v>
      </c>
      <c r="C368" s="99" t="s">
        <v>520</v>
      </c>
      <c r="D368" s="99" t="s">
        <v>1125</v>
      </c>
      <c r="E368" s="98"/>
      <c r="F368" s="102" t="s">
        <v>1119</v>
      </c>
      <c r="G368" s="100">
        <v>50000</v>
      </c>
      <c r="H368" s="102" t="s">
        <v>1031</v>
      </c>
      <c r="I368" s="100">
        <v>50000</v>
      </c>
    </row>
    <row r="369" spans="1:9">
      <c r="A369" s="98">
        <v>362</v>
      </c>
      <c r="B369" s="99" t="s">
        <v>519</v>
      </c>
      <c r="C369" s="99" t="s">
        <v>520</v>
      </c>
      <c r="D369" s="99" t="s">
        <v>1126</v>
      </c>
      <c r="E369" s="98"/>
      <c r="F369" s="102" t="s">
        <v>1119</v>
      </c>
      <c r="G369" s="100">
        <v>50000</v>
      </c>
      <c r="H369" s="102" t="s">
        <v>1031</v>
      </c>
      <c r="I369" s="100">
        <v>50000</v>
      </c>
    </row>
    <row r="370" spans="1:9">
      <c r="A370" s="98">
        <v>363</v>
      </c>
      <c r="B370" s="99" t="s">
        <v>519</v>
      </c>
      <c r="C370" s="99" t="s">
        <v>520</v>
      </c>
      <c r="D370" s="99" t="s">
        <v>1127</v>
      </c>
      <c r="E370" s="98"/>
      <c r="F370" s="102" t="s">
        <v>1119</v>
      </c>
      <c r="G370" s="100">
        <v>60000</v>
      </c>
      <c r="H370" s="102" t="s">
        <v>1031</v>
      </c>
      <c r="I370" s="101">
        <v>26000</v>
      </c>
    </row>
    <row r="371" spans="1:9">
      <c r="A371" s="98">
        <v>364</v>
      </c>
      <c r="B371" s="99" t="s">
        <v>519</v>
      </c>
      <c r="C371" s="99" t="s">
        <v>520</v>
      </c>
      <c r="D371" s="99" t="s">
        <v>1128</v>
      </c>
      <c r="E371" s="98"/>
      <c r="F371" s="102" t="s">
        <v>1119</v>
      </c>
      <c r="G371" s="100">
        <v>60000</v>
      </c>
      <c r="H371" s="102" t="s">
        <v>1031</v>
      </c>
      <c r="I371" s="101">
        <v>23000</v>
      </c>
    </row>
    <row r="372" spans="1:9">
      <c r="A372" s="98">
        <v>365</v>
      </c>
      <c r="B372" s="99" t="s">
        <v>519</v>
      </c>
      <c r="C372" s="99" t="s">
        <v>520</v>
      </c>
      <c r="D372" s="99" t="s">
        <v>1129</v>
      </c>
      <c r="E372" s="98"/>
      <c r="F372" s="102" t="s">
        <v>1119</v>
      </c>
      <c r="G372" s="100">
        <v>100000</v>
      </c>
      <c r="H372" s="102" t="s">
        <v>1031</v>
      </c>
      <c r="I372" s="101">
        <v>50000</v>
      </c>
    </row>
    <row r="373" spans="1:9">
      <c r="A373" s="98">
        <v>366</v>
      </c>
      <c r="B373" s="99" t="s">
        <v>519</v>
      </c>
      <c r="C373" s="99" t="s">
        <v>520</v>
      </c>
      <c r="D373" s="99" t="s">
        <v>1130</v>
      </c>
      <c r="E373" s="98"/>
      <c r="F373" s="102" t="s">
        <v>1119</v>
      </c>
      <c r="G373" s="100">
        <v>360000</v>
      </c>
      <c r="H373" s="102" t="s">
        <v>1031</v>
      </c>
      <c r="I373" s="101">
        <v>50000</v>
      </c>
    </row>
    <row r="374" spans="1:9">
      <c r="A374" s="98">
        <v>367</v>
      </c>
      <c r="B374" s="99" t="s">
        <v>519</v>
      </c>
      <c r="C374" s="99" t="s">
        <v>520</v>
      </c>
      <c r="D374" s="99" t="s">
        <v>1131</v>
      </c>
      <c r="E374" s="98"/>
      <c r="F374" s="102" t="s">
        <v>1119</v>
      </c>
      <c r="G374" s="100">
        <v>360000</v>
      </c>
      <c r="H374" s="102" t="s">
        <v>1031</v>
      </c>
      <c r="I374" s="101">
        <v>50000</v>
      </c>
    </row>
    <row r="375" spans="1:9">
      <c r="A375" s="98">
        <v>368</v>
      </c>
      <c r="B375" s="99" t="s">
        <v>519</v>
      </c>
      <c r="C375" s="99" t="s">
        <v>520</v>
      </c>
      <c r="D375" s="99" t="s">
        <v>1132</v>
      </c>
      <c r="E375" s="98"/>
      <c r="F375" s="102" t="s">
        <v>1133</v>
      </c>
      <c r="G375" s="100">
        <v>20000</v>
      </c>
      <c r="H375" s="102" t="s">
        <v>1031</v>
      </c>
      <c r="I375" s="100">
        <v>30000</v>
      </c>
    </row>
    <row r="376" spans="1:9">
      <c r="A376" s="98">
        <v>369</v>
      </c>
      <c r="B376" s="99" t="s">
        <v>519</v>
      </c>
      <c r="C376" s="99" t="s">
        <v>520</v>
      </c>
      <c r="D376" s="99" t="s">
        <v>1134</v>
      </c>
      <c r="E376" s="98"/>
      <c r="F376" s="102" t="s">
        <v>1133</v>
      </c>
      <c r="G376" s="100">
        <v>30000</v>
      </c>
      <c r="H376" s="102" t="s">
        <v>1031</v>
      </c>
      <c r="I376" s="100">
        <v>50000</v>
      </c>
    </row>
    <row r="377" spans="1:9">
      <c r="A377" s="98">
        <v>370</v>
      </c>
      <c r="B377" s="99" t="s">
        <v>519</v>
      </c>
      <c r="C377" s="99" t="s">
        <v>520</v>
      </c>
      <c r="D377" s="99" t="s">
        <v>1135</v>
      </c>
      <c r="E377" s="98"/>
      <c r="F377" s="102" t="s">
        <v>1133</v>
      </c>
      <c r="G377" s="100">
        <v>50000</v>
      </c>
      <c r="H377" s="102" t="s">
        <v>1031</v>
      </c>
      <c r="I377" s="100">
        <v>50000</v>
      </c>
    </row>
    <row r="378" spans="1:9">
      <c r="A378" s="98">
        <v>371</v>
      </c>
      <c r="B378" s="99" t="s">
        <v>519</v>
      </c>
      <c r="C378" s="99" t="s">
        <v>520</v>
      </c>
      <c r="D378" s="99" t="s">
        <v>1136</v>
      </c>
      <c r="E378" s="98"/>
      <c r="F378" s="102" t="s">
        <v>1133</v>
      </c>
      <c r="G378" s="100">
        <v>50000</v>
      </c>
      <c r="H378" s="102" t="s">
        <v>1031</v>
      </c>
      <c r="I378" s="100">
        <v>50000</v>
      </c>
    </row>
    <row r="379" spans="1:9">
      <c r="A379" s="98">
        <v>372</v>
      </c>
      <c r="B379" s="99" t="s">
        <v>519</v>
      </c>
      <c r="C379" s="99" t="s">
        <v>520</v>
      </c>
      <c r="D379" s="99" t="s">
        <v>1137</v>
      </c>
      <c r="E379" s="98"/>
      <c r="F379" s="102" t="s">
        <v>1133</v>
      </c>
      <c r="G379" s="100">
        <v>50000</v>
      </c>
      <c r="H379" s="102" t="s">
        <v>1031</v>
      </c>
      <c r="I379" s="101">
        <v>28000</v>
      </c>
    </row>
    <row r="380" spans="1:9">
      <c r="A380" s="98">
        <v>373</v>
      </c>
      <c r="B380" s="99" t="s">
        <v>519</v>
      </c>
      <c r="C380" s="99" t="s">
        <v>520</v>
      </c>
      <c r="D380" s="99" t="s">
        <v>1138</v>
      </c>
      <c r="E380" s="98"/>
      <c r="F380" s="102" t="s">
        <v>1133</v>
      </c>
      <c r="G380" s="100">
        <v>60000</v>
      </c>
      <c r="H380" s="102" t="s">
        <v>1031</v>
      </c>
      <c r="I380" s="101">
        <v>26000</v>
      </c>
    </row>
    <row r="381" spans="1:9">
      <c r="A381" s="98">
        <v>374</v>
      </c>
      <c r="B381" s="99" t="s">
        <v>519</v>
      </c>
      <c r="C381" s="99" t="s">
        <v>520</v>
      </c>
      <c r="D381" s="99" t="s">
        <v>1139</v>
      </c>
      <c r="E381" s="98"/>
      <c r="F381" s="102" t="s">
        <v>1133</v>
      </c>
      <c r="G381" s="100">
        <v>70000</v>
      </c>
      <c r="H381" s="102" t="s">
        <v>1031</v>
      </c>
      <c r="I381" s="101">
        <v>37000</v>
      </c>
    </row>
    <row r="382" spans="1:9">
      <c r="A382" s="98">
        <v>375</v>
      </c>
      <c r="B382" s="99" t="s">
        <v>519</v>
      </c>
      <c r="C382" s="99" t="s">
        <v>520</v>
      </c>
      <c r="D382" s="99" t="s">
        <v>1140</v>
      </c>
      <c r="E382" s="98"/>
      <c r="F382" s="102" t="s">
        <v>1133</v>
      </c>
      <c r="G382" s="100">
        <v>100000</v>
      </c>
      <c r="H382" s="102" t="s">
        <v>1031</v>
      </c>
      <c r="I382" s="101">
        <v>50000</v>
      </c>
    </row>
    <row r="383" spans="1:9">
      <c r="A383" s="98">
        <v>376</v>
      </c>
      <c r="B383" s="99" t="s">
        <v>519</v>
      </c>
      <c r="C383" s="99" t="s">
        <v>520</v>
      </c>
      <c r="D383" s="99" t="s">
        <v>1141</v>
      </c>
      <c r="E383" s="98"/>
      <c r="F383" s="102" t="s">
        <v>1133</v>
      </c>
      <c r="G383" s="100">
        <v>200000</v>
      </c>
      <c r="H383" s="102" t="s">
        <v>1031</v>
      </c>
      <c r="I383" s="101">
        <v>50000</v>
      </c>
    </row>
    <row r="384" spans="1:9">
      <c r="A384" s="98">
        <v>377</v>
      </c>
      <c r="B384" s="99" t="s">
        <v>519</v>
      </c>
      <c r="C384" s="99" t="s">
        <v>520</v>
      </c>
      <c r="D384" s="99" t="s">
        <v>1142</v>
      </c>
      <c r="E384" s="98"/>
      <c r="F384" s="102" t="s">
        <v>1133</v>
      </c>
      <c r="G384" s="100">
        <v>200000</v>
      </c>
      <c r="H384" s="102" t="s">
        <v>1031</v>
      </c>
      <c r="I384" s="101">
        <v>50000</v>
      </c>
    </row>
    <row r="385" spans="1:9">
      <c r="A385" s="98">
        <v>378</v>
      </c>
      <c r="B385" s="99" t="s">
        <v>519</v>
      </c>
      <c r="C385" s="99" t="s">
        <v>520</v>
      </c>
      <c r="D385" s="99" t="s">
        <v>1143</v>
      </c>
      <c r="E385" s="98"/>
      <c r="F385" s="102" t="s">
        <v>1133</v>
      </c>
      <c r="G385" s="100">
        <v>200000</v>
      </c>
      <c r="H385" s="102" t="s">
        <v>1031</v>
      </c>
      <c r="I385" s="101">
        <v>50000</v>
      </c>
    </row>
    <row r="386" spans="1:9">
      <c r="A386" s="98">
        <v>379</v>
      </c>
      <c r="B386" s="99" t="s">
        <v>519</v>
      </c>
      <c r="C386" s="99" t="s">
        <v>520</v>
      </c>
      <c r="D386" s="99" t="s">
        <v>1144</v>
      </c>
      <c r="E386" s="98"/>
      <c r="F386" s="102" t="s">
        <v>1133</v>
      </c>
      <c r="G386" s="100">
        <v>200000</v>
      </c>
      <c r="H386" s="102" t="s">
        <v>1031</v>
      </c>
      <c r="I386" s="101">
        <v>50000</v>
      </c>
    </row>
    <row r="387" spans="1:9">
      <c r="A387" s="98">
        <v>380</v>
      </c>
      <c r="B387" s="99" t="s">
        <v>519</v>
      </c>
      <c r="C387" s="99" t="s">
        <v>520</v>
      </c>
      <c r="D387" s="99" t="s">
        <v>1145</v>
      </c>
      <c r="E387" s="98"/>
      <c r="F387" s="102" t="s">
        <v>1146</v>
      </c>
      <c r="G387" s="100">
        <v>20000</v>
      </c>
      <c r="H387" s="102" t="s">
        <v>1031</v>
      </c>
      <c r="I387" s="100">
        <v>20000</v>
      </c>
    </row>
    <row r="388" spans="1:9">
      <c r="A388" s="98">
        <v>381</v>
      </c>
      <c r="B388" s="99" t="s">
        <v>519</v>
      </c>
      <c r="C388" s="99" t="s">
        <v>520</v>
      </c>
      <c r="D388" s="99" t="s">
        <v>1147</v>
      </c>
      <c r="E388" s="98"/>
      <c r="F388" s="102" t="s">
        <v>1146</v>
      </c>
      <c r="G388" s="100">
        <v>50000</v>
      </c>
      <c r="H388" s="102" t="s">
        <v>1031</v>
      </c>
      <c r="I388" s="100">
        <v>50000</v>
      </c>
    </row>
    <row r="389" spans="1:9">
      <c r="A389" s="98">
        <v>382</v>
      </c>
      <c r="B389" s="99" t="s">
        <v>519</v>
      </c>
      <c r="C389" s="99" t="s">
        <v>520</v>
      </c>
      <c r="D389" s="99" t="s">
        <v>1148</v>
      </c>
      <c r="E389" s="98"/>
      <c r="F389" s="102" t="s">
        <v>1146</v>
      </c>
      <c r="G389" s="100">
        <v>50000</v>
      </c>
      <c r="H389" s="102" t="s">
        <v>1031</v>
      </c>
      <c r="I389" s="100">
        <v>50000</v>
      </c>
    </row>
    <row r="390" spans="1:9">
      <c r="A390" s="98">
        <v>383</v>
      </c>
      <c r="B390" s="99" t="s">
        <v>519</v>
      </c>
      <c r="C390" s="99" t="s">
        <v>520</v>
      </c>
      <c r="D390" s="99" t="s">
        <v>1149</v>
      </c>
      <c r="E390" s="98"/>
      <c r="F390" s="102" t="s">
        <v>1146</v>
      </c>
      <c r="G390" s="100">
        <v>50000</v>
      </c>
      <c r="H390" s="102" t="s">
        <v>1031</v>
      </c>
      <c r="I390" s="100">
        <v>50000</v>
      </c>
    </row>
    <row r="391" spans="1:9">
      <c r="A391" s="98">
        <v>384</v>
      </c>
      <c r="B391" s="99" t="s">
        <v>519</v>
      </c>
      <c r="C391" s="99" t="s">
        <v>520</v>
      </c>
      <c r="D391" s="99" t="s">
        <v>1150</v>
      </c>
      <c r="E391" s="98"/>
      <c r="F391" s="102" t="s">
        <v>1146</v>
      </c>
      <c r="G391" s="100">
        <v>100000</v>
      </c>
      <c r="H391" s="102" t="s">
        <v>1031</v>
      </c>
      <c r="I391" s="101">
        <v>50000</v>
      </c>
    </row>
    <row r="392" spans="1:9">
      <c r="A392" s="98">
        <v>385</v>
      </c>
      <c r="B392" s="99" t="s">
        <v>519</v>
      </c>
      <c r="C392" s="99" t="s">
        <v>520</v>
      </c>
      <c r="D392" s="99" t="s">
        <v>1151</v>
      </c>
      <c r="E392" s="98"/>
      <c r="F392" s="102" t="s">
        <v>1146</v>
      </c>
      <c r="G392" s="100">
        <v>160000</v>
      </c>
      <c r="H392" s="102" t="s">
        <v>1031</v>
      </c>
      <c r="I392" s="101">
        <v>50000</v>
      </c>
    </row>
    <row r="393" spans="1:9">
      <c r="A393" s="98">
        <v>386</v>
      </c>
      <c r="B393" s="99" t="s">
        <v>519</v>
      </c>
      <c r="C393" s="99" t="s">
        <v>520</v>
      </c>
      <c r="D393" s="99" t="s">
        <v>1152</v>
      </c>
      <c r="E393" s="98"/>
      <c r="F393" s="102" t="s">
        <v>1146</v>
      </c>
      <c r="G393" s="100">
        <v>200000</v>
      </c>
      <c r="H393" s="102" t="s">
        <v>1031</v>
      </c>
      <c r="I393" s="101">
        <v>50000</v>
      </c>
    </row>
    <row r="394" spans="1:9">
      <c r="A394" s="98">
        <v>387</v>
      </c>
      <c r="B394" s="99" t="s">
        <v>519</v>
      </c>
      <c r="C394" s="99" t="s">
        <v>520</v>
      </c>
      <c r="D394" s="99" t="s">
        <v>1153</v>
      </c>
      <c r="E394" s="98"/>
      <c r="F394" s="102" t="s">
        <v>1146</v>
      </c>
      <c r="G394" s="100">
        <v>223000</v>
      </c>
      <c r="H394" s="102" t="s">
        <v>1031</v>
      </c>
      <c r="I394" s="101">
        <v>50000</v>
      </c>
    </row>
    <row r="395" spans="1:9">
      <c r="A395" s="98">
        <v>388</v>
      </c>
      <c r="B395" s="99" t="s">
        <v>519</v>
      </c>
      <c r="C395" s="99" t="s">
        <v>520</v>
      </c>
      <c r="D395" s="99" t="s">
        <v>982</v>
      </c>
      <c r="E395" s="98"/>
      <c r="F395" s="102" t="s">
        <v>1154</v>
      </c>
      <c r="G395" s="100">
        <v>50000</v>
      </c>
      <c r="H395" s="102" t="s">
        <v>1031</v>
      </c>
      <c r="I395" s="100">
        <v>50000</v>
      </c>
    </row>
    <row r="396" spans="1:9">
      <c r="A396" s="98">
        <v>389</v>
      </c>
      <c r="B396" s="99" t="s">
        <v>519</v>
      </c>
      <c r="C396" s="99" t="s">
        <v>520</v>
      </c>
      <c r="D396" s="99" t="s">
        <v>1155</v>
      </c>
      <c r="E396" s="98"/>
      <c r="F396" s="102" t="s">
        <v>1154</v>
      </c>
      <c r="G396" s="100">
        <v>70000</v>
      </c>
      <c r="H396" s="102" t="s">
        <v>1031</v>
      </c>
      <c r="I396" s="101">
        <v>36000</v>
      </c>
    </row>
    <row r="397" spans="1:9">
      <c r="A397" s="98">
        <v>390</v>
      </c>
      <c r="B397" s="99" t="s">
        <v>519</v>
      </c>
      <c r="C397" s="99" t="s">
        <v>520</v>
      </c>
      <c r="D397" s="99" t="s">
        <v>1156</v>
      </c>
      <c r="E397" s="98"/>
      <c r="F397" s="102" t="s">
        <v>1154</v>
      </c>
      <c r="G397" s="100">
        <v>70000</v>
      </c>
      <c r="H397" s="102" t="s">
        <v>1031</v>
      </c>
      <c r="I397" s="101">
        <v>36000</v>
      </c>
    </row>
    <row r="398" spans="1:9">
      <c r="A398" s="98">
        <v>391</v>
      </c>
      <c r="B398" s="99" t="s">
        <v>519</v>
      </c>
      <c r="C398" s="99" t="s">
        <v>520</v>
      </c>
      <c r="D398" s="99" t="s">
        <v>1157</v>
      </c>
      <c r="E398" s="98"/>
      <c r="F398" s="102" t="s">
        <v>1154</v>
      </c>
      <c r="G398" s="100">
        <v>100000</v>
      </c>
      <c r="H398" s="102" t="s">
        <v>1031</v>
      </c>
      <c r="I398" s="101">
        <v>50000</v>
      </c>
    </row>
    <row r="399" spans="1:9">
      <c r="A399" s="98">
        <v>392</v>
      </c>
      <c r="B399" s="99" t="s">
        <v>519</v>
      </c>
      <c r="C399" s="99" t="s">
        <v>520</v>
      </c>
      <c r="D399" s="99" t="s">
        <v>1158</v>
      </c>
      <c r="E399" s="98"/>
      <c r="F399" s="102" t="s">
        <v>1154</v>
      </c>
      <c r="G399" s="100">
        <v>100000</v>
      </c>
      <c r="H399" s="102" t="s">
        <v>1031</v>
      </c>
      <c r="I399" s="101">
        <v>50000</v>
      </c>
    </row>
    <row r="400" spans="1:9">
      <c r="A400" s="98">
        <v>393</v>
      </c>
      <c r="B400" s="99" t="s">
        <v>519</v>
      </c>
      <c r="C400" s="99" t="s">
        <v>520</v>
      </c>
      <c r="D400" s="99" t="s">
        <v>1159</v>
      </c>
      <c r="E400" s="98"/>
      <c r="F400" s="102" t="s">
        <v>1154</v>
      </c>
      <c r="G400" s="100">
        <v>100000</v>
      </c>
      <c r="H400" s="102" t="s">
        <v>1031</v>
      </c>
      <c r="I400" s="101">
        <v>50000</v>
      </c>
    </row>
    <row r="401" spans="1:9">
      <c r="A401" s="98">
        <v>394</v>
      </c>
      <c r="B401" s="99" t="s">
        <v>519</v>
      </c>
      <c r="C401" s="99" t="s">
        <v>520</v>
      </c>
      <c r="D401" s="99" t="s">
        <v>1160</v>
      </c>
      <c r="E401" s="98"/>
      <c r="F401" s="102" t="s">
        <v>1154</v>
      </c>
      <c r="G401" s="100">
        <v>100000</v>
      </c>
      <c r="H401" s="102" t="s">
        <v>1031</v>
      </c>
      <c r="I401" s="101">
        <v>50000</v>
      </c>
    </row>
    <row r="402" spans="1:9">
      <c r="A402" s="98">
        <v>395</v>
      </c>
      <c r="B402" s="99" t="s">
        <v>519</v>
      </c>
      <c r="C402" s="99" t="s">
        <v>520</v>
      </c>
      <c r="D402" s="99" t="s">
        <v>1161</v>
      </c>
      <c r="E402" s="98"/>
      <c r="F402" s="102" t="s">
        <v>1154</v>
      </c>
      <c r="G402" s="100">
        <v>160000</v>
      </c>
      <c r="H402" s="102" t="s">
        <v>1031</v>
      </c>
      <c r="I402" s="101">
        <v>50000</v>
      </c>
    </row>
    <row r="403" spans="1:9">
      <c r="A403" s="98">
        <v>396</v>
      </c>
      <c r="B403" s="99" t="s">
        <v>519</v>
      </c>
      <c r="C403" s="99" t="s">
        <v>520</v>
      </c>
      <c r="D403" s="99" t="s">
        <v>1162</v>
      </c>
      <c r="E403" s="98"/>
      <c r="F403" s="102" t="s">
        <v>1154</v>
      </c>
      <c r="G403" s="100">
        <v>200000</v>
      </c>
      <c r="H403" s="102" t="s">
        <v>1031</v>
      </c>
      <c r="I403" s="101">
        <v>50000</v>
      </c>
    </row>
    <row r="404" spans="1:9">
      <c r="A404" s="98">
        <v>397</v>
      </c>
      <c r="B404" s="99" t="s">
        <v>519</v>
      </c>
      <c r="C404" s="99" t="s">
        <v>520</v>
      </c>
      <c r="D404" s="99" t="s">
        <v>1163</v>
      </c>
      <c r="E404" s="98"/>
      <c r="F404" s="102" t="s">
        <v>1154</v>
      </c>
      <c r="G404" s="100">
        <v>200000</v>
      </c>
      <c r="H404" s="102" t="s">
        <v>1031</v>
      </c>
      <c r="I404" s="101">
        <v>50000</v>
      </c>
    </row>
    <row r="405" spans="1:9">
      <c r="A405" s="98">
        <v>398</v>
      </c>
      <c r="B405" s="99" t="s">
        <v>519</v>
      </c>
      <c r="C405" s="99" t="s">
        <v>520</v>
      </c>
      <c r="D405" s="99" t="s">
        <v>1164</v>
      </c>
      <c r="E405" s="98"/>
      <c r="F405" s="102" t="s">
        <v>1154</v>
      </c>
      <c r="G405" s="100">
        <v>200000</v>
      </c>
      <c r="H405" s="102" t="s">
        <v>1031</v>
      </c>
      <c r="I405" s="101">
        <v>50000</v>
      </c>
    </row>
    <row r="406" spans="1:9">
      <c r="A406" s="98">
        <v>399</v>
      </c>
      <c r="B406" s="99" t="s">
        <v>519</v>
      </c>
      <c r="C406" s="99" t="s">
        <v>520</v>
      </c>
      <c r="D406" s="99" t="s">
        <v>1165</v>
      </c>
      <c r="E406" s="98"/>
      <c r="F406" s="102" t="s">
        <v>1154</v>
      </c>
      <c r="G406" s="100">
        <v>200000</v>
      </c>
      <c r="H406" s="102" t="s">
        <v>1031</v>
      </c>
      <c r="I406" s="101">
        <v>50000</v>
      </c>
    </row>
    <row r="407" spans="1:9">
      <c r="A407" s="98">
        <v>400</v>
      </c>
      <c r="B407" s="99" t="s">
        <v>519</v>
      </c>
      <c r="C407" s="99" t="s">
        <v>520</v>
      </c>
      <c r="D407" s="99" t="s">
        <v>1166</v>
      </c>
      <c r="E407" s="98"/>
      <c r="F407" s="102" t="s">
        <v>1154</v>
      </c>
      <c r="G407" s="100">
        <v>200000</v>
      </c>
      <c r="H407" s="102" t="s">
        <v>1031</v>
      </c>
      <c r="I407" s="101">
        <v>50000</v>
      </c>
    </row>
    <row r="408" spans="1:9">
      <c r="A408" s="98">
        <v>401</v>
      </c>
      <c r="B408" s="99" t="s">
        <v>519</v>
      </c>
      <c r="C408" s="99" t="s">
        <v>520</v>
      </c>
      <c r="D408" s="99" t="s">
        <v>1167</v>
      </c>
      <c r="E408" s="98"/>
      <c r="F408" s="102" t="s">
        <v>1154</v>
      </c>
      <c r="G408" s="100">
        <v>200000</v>
      </c>
      <c r="H408" s="102" t="s">
        <v>1031</v>
      </c>
      <c r="I408" s="101">
        <v>50000</v>
      </c>
    </row>
    <row r="409" spans="1:9">
      <c r="A409" s="98">
        <v>402</v>
      </c>
      <c r="B409" s="99" t="s">
        <v>519</v>
      </c>
      <c r="C409" s="99" t="s">
        <v>520</v>
      </c>
      <c r="D409" s="99" t="s">
        <v>1168</v>
      </c>
      <c r="E409" s="98"/>
      <c r="F409" s="102" t="s">
        <v>1154</v>
      </c>
      <c r="G409" s="100">
        <v>200000</v>
      </c>
      <c r="H409" s="102" t="s">
        <v>1031</v>
      </c>
      <c r="I409" s="101">
        <v>50000</v>
      </c>
    </row>
    <row r="410" spans="1:9">
      <c r="A410" s="98">
        <v>403</v>
      </c>
      <c r="B410" s="99" t="s">
        <v>519</v>
      </c>
      <c r="C410" s="99" t="s">
        <v>520</v>
      </c>
      <c r="D410" s="99" t="s">
        <v>1169</v>
      </c>
      <c r="E410" s="98"/>
      <c r="F410" s="102" t="s">
        <v>1154</v>
      </c>
      <c r="G410" s="100">
        <v>220000</v>
      </c>
      <c r="H410" s="102" t="s">
        <v>1031</v>
      </c>
      <c r="I410" s="101">
        <v>50000</v>
      </c>
    </row>
    <row r="411" spans="1:9">
      <c r="A411" s="98">
        <v>404</v>
      </c>
      <c r="B411" s="99" t="s">
        <v>519</v>
      </c>
      <c r="C411" s="99" t="s">
        <v>520</v>
      </c>
      <c r="D411" s="99" t="s">
        <v>1170</v>
      </c>
      <c r="E411" s="98"/>
      <c r="F411" s="102" t="s">
        <v>1154</v>
      </c>
      <c r="G411" s="100">
        <v>250000</v>
      </c>
      <c r="H411" s="102" t="s">
        <v>1031</v>
      </c>
      <c r="I411" s="101">
        <v>50000</v>
      </c>
    </row>
    <row r="412" spans="1:9">
      <c r="A412" s="98">
        <v>405</v>
      </c>
      <c r="B412" s="99" t="s">
        <v>519</v>
      </c>
      <c r="C412" s="99" t="s">
        <v>520</v>
      </c>
      <c r="D412" s="99" t="s">
        <v>1171</v>
      </c>
      <c r="E412" s="98"/>
      <c r="F412" s="102" t="s">
        <v>1154</v>
      </c>
      <c r="G412" s="100">
        <v>360000</v>
      </c>
      <c r="H412" s="102" t="s">
        <v>1031</v>
      </c>
      <c r="I412" s="101">
        <v>50000</v>
      </c>
    </row>
    <row r="413" spans="1:9">
      <c r="A413" s="98">
        <v>406</v>
      </c>
      <c r="B413" s="99" t="s">
        <v>519</v>
      </c>
      <c r="C413" s="99" t="s">
        <v>520</v>
      </c>
      <c r="D413" s="99" t="s">
        <v>1172</v>
      </c>
      <c r="E413" s="98"/>
      <c r="F413" s="102" t="s">
        <v>1173</v>
      </c>
      <c r="G413" s="100">
        <v>30000</v>
      </c>
      <c r="H413" s="102" t="s">
        <v>1031</v>
      </c>
      <c r="I413" s="100">
        <v>30000</v>
      </c>
    </row>
    <row r="414" spans="1:9">
      <c r="A414" s="98">
        <v>407</v>
      </c>
      <c r="B414" s="99" t="s">
        <v>519</v>
      </c>
      <c r="C414" s="99" t="s">
        <v>520</v>
      </c>
      <c r="D414" s="99" t="s">
        <v>1174</v>
      </c>
      <c r="E414" s="98"/>
      <c r="F414" s="102" t="s">
        <v>1173</v>
      </c>
      <c r="G414" s="100">
        <v>30000</v>
      </c>
      <c r="H414" s="102" t="s">
        <v>1031</v>
      </c>
      <c r="I414" s="100">
        <v>30000</v>
      </c>
    </row>
    <row r="415" spans="1:9">
      <c r="A415" s="98">
        <v>408</v>
      </c>
      <c r="B415" s="99" t="s">
        <v>519</v>
      </c>
      <c r="C415" s="99" t="s">
        <v>520</v>
      </c>
      <c r="D415" s="99" t="s">
        <v>1175</v>
      </c>
      <c r="E415" s="98"/>
      <c r="F415" s="102" t="s">
        <v>1173</v>
      </c>
      <c r="G415" s="100">
        <v>30000</v>
      </c>
      <c r="H415" s="102" t="s">
        <v>1031</v>
      </c>
      <c r="I415" s="100">
        <v>30000</v>
      </c>
    </row>
    <row r="416" spans="1:9">
      <c r="A416" s="98">
        <v>409</v>
      </c>
      <c r="B416" s="99" t="s">
        <v>519</v>
      </c>
      <c r="C416" s="99" t="s">
        <v>520</v>
      </c>
      <c r="D416" s="99" t="s">
        <v>1176</v>
      </c>
      <c r="E416" s="98"/>
      <c r="F416" s="102" t="s">
        <v>1173</v>
      </c>
      <c r="G416" s="100">
        <v>30000</v>
      </c>
      <c r="H416" s="102" t="s">
        <v>1031</v>
      </c>
      <c r="I416" s="100">
        <v>30000</v>
      </c>
    </row>
    <row r="417" spans="1:9">
      <c r="A417" s="98">
        <v>410</v>
      </c>
      <c r="B417" s="99" t="s">
        <v>519</v>
      </c>
      <c r="C417" s="99" t="s">
        <v>520</v>
      </c>
      <c r="D417" s="99" t="s">
        <v>1177</v>
      </c>
      <c r="E417" s="98"/>
      <c r="F417" s="102" t="s">
        <v>1173</v>
      </c>
      <c r="G417" s="100">
        <v>30000</v>
      </c>
      <c r="H417" s="102" t="s">
        <v>1031</v>
      </c>
      <c r="I417" s="100">
        <v>30000</v>
      </c>
    </row>
    <row r="418" spans="1:9">
      <c r="A418" s="98">
        <v>411</v>
      </c>
      <c r="B418" s="99" t="s">
        <v>519</v>
      </c>
      <c r="C418" s="99" t="s">
        <v>520</v>
      </c>
      <c r="D418" s="99" t="s">
        <v>1178</v>
      </c>
      <c r="E418" s="98"/>
      <c r="F418" s="102" t="s">
        <v>1173</v>
      </c>
      <c r="G418" s="100">
        <v>30000</v>
      </c>
      <c r="H418" s="102" t="s">
        <v>1031</v>
      </c>
      <c r="I418" s="100">
        <v>30000</v>
      </c>
    </row>
    <row r="419" spans="1:9">
      <c r="A419" s="98">
        <v>412</v>
      </c>
      <c r="B419" s="99" t="s">
        <v>519</v>
      </c>
      <c r="C419" s="99" t="s">
        <v>520</v>
      </c>
      <c r="D419" s="99" t="s">
        <v>1179</v>
      </c>
      <c r="E419" s="98"/>
      <c r="F419" s="102" t="s">
        <v>1173</v>
      </c>
      <c r="G419" s="100">
        <v>35000</v>
      </c>
      <c r="H419" s="102" t="s">
        <v>1031</v>
      </c>
      <c r="I419" s="100">
        <v>35000</v>
      </c>
    </row>
    <row r="420" spans="1:9">
      <c r="A420" s="98">
        <v>413</v>
      </c>
      <c r="B420" s="99" t="s">
        <v>519</v>
      </c>
      <c r="C420" s="99" t="s">
        <v>520</v>
      </c>
      <c r="D420" s="99" t="s">
        <v>1180</v>
      </c>
      <c r="E420" s="98"/>
      <c r="F420" s="102" t="s">
        <v>1173</v>
      </c>
      <c r="G420" s="100">
        <v>50000</v>
      </c>
      <c r="H420" s="102" t="s">
        <v>1031</v>
      </c>
      <c r="I420" s="100">
        <v>50000</v>
      </c>
    </row>
    <row r="421" spans="1:9">
      <c r="A421" s="98">
        <v>414</v>
      </c>
      <c r="B421" s="99" t="s">
        <v>519</v>
      </c>
      <c r="C421" s="99" t="s">
        <v>520</v>
      </c>
      <c r="D421" s="99" t="s">
        <v>1181</v>
      </c>
      <c r="E421" s="98"/>
      <c r="F421" s="102" t="s">
        <v>1173</v>
      </c>
      <c r="G421" s="100">
        <v>50000</v>
      </c>
      <c r="H421" s="102" t="s">
        <v>1031</v>
      </c>
      <c r="I421" s="100">
        <v>50000</v>
      </c>
    </row>
    <row r="422" spans="1:9">
      <c r="A422" s="98">
        <v>415</v>
      </c>
      <c r="B422" s="99" t="s">
        <v>519</v>
      </c>
      <c r="C422" s="99" t="s">
        <v>520</v>
      </c>
      <c r="D422" s="99" t="s">
        <v>1182</v>
      </c>
      <c r="E422" s="98"/>
      <c r="F422" s="102" t="s">
        <v>1173</v>
      </c>
      <c r="G422" s="100">
        <v>60000</v>
      </c>
      <c r="H422" s="102" t="s">
        <v>1031</v>
      </c>
      <c r="I422" s="101">
        <v>27000</v>
      </c>
    </row>
    <row r="423" spans="1:9">
      <c r="A423" s="98">
        <v>416</v>
      </c>
      <c r="B423" s="99" t="s">
        <v>519</v>
      </c>
      <c r="C423" s="99" t="s">
        <v>520</v>
      </c>
      <c r="D423" s="99" t="s">
        <v>1183</v>
      </c>
      <c r="E423" s="98"/>
      <c r="F423" s="102" t="s">
        <v>1173</v>
      </c>
      <c r="G423" s="100">
        <v>200000</v>
      </c>
      <c r="H423" s="102" t="s">
        <v>1031</v>
      </c>
      <c r="I423" s="101">
        <v>50000</v>
      </c>
    </row>
    <row r="424" spans="1:9">
      <c r="A424" s="98">
        <v>417</v>
      </c>
      <c r="B424" s="99" t="s">
        <v>519</v>
      </c>
      <c r="C424" s="99" t="s">
        <v>520</v>
      </c>
      <c r="D424" s="99" t="s">
        <v>1184</v>
      </c>
      <c r="E424" s="98"/>
      <c r="F424" s="102" t="s">
        <v>1185</v>
      </c>
      <c r="G424" s="100">
        <v>15000</v>
      </c>
      <c r="H424" s="102" t="s">
        <v>1031</v>
      </c>
      <c r="I424" s="100">
        <v>15000</v>
      </c>
    </row>
    <row r="425" spans="1:9">
      <c r="A425" s="98">
        <v>418</v>
      </c>
      <c r="B425" s="99" t="s">
        <v>519</v>
      </c>
      <c r="C425" s="99" t="s">
        <v>520</v>
      </c>
      <c r="D425" s="99" t="s">
        <v>1186</v>
      </c>
      <c r="E425" s="98"/>
      <c r="F425" s="102" t="s">
        <v>1185</v>
      </c>
      <c r="G425" s="100">
        <v>30000</v>
      </c>
      <c r="H425" s="102" t="s">
        <v>1031</v>
      </c>
      <c r="I425" s="100">
        <v>30000</v>
      </c>
    </row>
    <row r="426" spans="1:9">
      <c r="A426" s="98">
        <v>419</v>
      </c>
      <c r="B426" s="99" t="s">
        <v>519</v>
      </c>
      <c r="C426" s="99" t="s">
        <v>520</v>
      </c>
      <c r="D426" s="99" t="s">
        <v>1187</v>
      </c>
      <c r="E426" s="98"/>
      <c r="F426" s="102" t="s">
        <v>1185</v>
      </c>
      <c r="G426" s="100">
        <v>30000</v>
      </c>
      <c r="H426" s="102" t="s">
        <v>1031</v>
      </c>
      <c r="I426" s="100">
        <v>30000</v>
      </c>
    </row>
    <row r="427" spans="1:9">
      <c r="A427" s="98">
        <v>420</v>
      </c>
      <c r="B427" s="99" t="s">
        <v>519</v>
      </c>
      <c r="C427" s="99" t="s">
        <v>520</v>
      </c>
      <c r="D427" s="99" t="s">
        <v>1188</v>
      </c>
      <c r="E427" s="98"/>
      <c r="F427" s="102" t="s">
        <v>1185</v>
      </c>
      <c r="G427" s="100">
        <v>30000</v>
      </c>
      <c r="H427" s="102" t="s">
        <v>1031</v>
      </c>
      <c r="I427" s="100">
        <v>30000</v>
      </c>
    </row>
    <row r="428" spans="1:9">
      <c r="A428" s="98">
        <v>421</v>
      </c>
      <c r="B428" s="99" t="s">
        <v>519</v>
      </c>
      <c r="C428" s="99" t="s">
        <v>520</v>
      </c>
      <c r="D428" s="99" t="s">
        <v>1189</v>
      </c>
      <c r="E428" s="98"/>
      <c r="F428" s="102" t="s">
        <v>1185</v>
      </c>
      <c r="G428" s="100">
        <v>30000</v>
      </c>
      <c r="H428" s="102" t="s">
        <v>1031</v>
      </c>
      <c r="I428" s="100">
        <v>30000</v>
      </c>
    </row>
    <row r="429" spans="1:9">
      <c r="A429" s="98">
        <v>422</v>
      </c>
      <c r="B429" s="99" t="s">
        <v>519</v>
      </c>
      <c r="C429" s="99" t="s">
        <v>520</v>
      </c>
      <c r="D429" s="99" t="s">
        <v>1190</v>
      </c>
      <c r="E429" s="98"/>
      <c r="F429" s="102" t="s">
        <v>1185</v>
      </c>
      <c r="G429" s="100">
        <v>30000</v>
      </c>
      <c r="H429" s="102" t="s">
        <v>1031</v>
      </c>
      <c r="I429" s="100">
        <v>30000</v>
      </c>
    </row>
    <row r="430" spans="1:9">
      <c r="A430" s="98">
        <v>423</v>
      </c>
      <c r="B430" s="99" t="s">
        <v>519</v>
      </c>
      <c r="C430" s="99" t="s">
        <v>520</v>
      </c>
      <c r="D430" s="99" t="s">
        <v>1191</v>
      </c>
      <c r="E430" s="98"/>
      <c r="F430" s="102" t="s">
        <v>1185</v>
      </c>
      <c r="G430" s="100">
        <v>30000</v>
      </c>
      <c r="H430" s="102" t="s">
        <v>1031</v>
      </c>
      <c r="I430" s="100">
        <v>30000</v>
      </c>
    </row>
    <row r="431" spans="1:9">
      <c r="A431" s="98">
        <v>424</v>
      </c>
      <c r="B431" s="99" t="s">
        <v>519</v>
      </c>
      <c r="C431" s="99" t="s">
        <v>520</v>
      </c>
      <c r="D431" s="99" t="s">
        <v>1192</v>
      </c>
      <c r="E431" s="98"/>
      <c r="F431" s="102" t="s">
        <v>1185</v>
      </c>
      <c r="G431" s="100">
        <v>60000</v>
      </c>
      <c r="H431" s="102" t="s">
        <v>1031</v>
      </c>
      <c r="I431" s="101">
        <v>28000</v>
      </c>
    </row>
    <row r="432" spans="1:9">
      <c r="A432" s="98">
        <v>425</v>
      </c>
      <c r="B432" s="99" t="s">
        <v>519</v>
      </c>
      <c r="C432" s="99" t="s">
        <v>520</v>
      </c>
      <c r="D432" s="99" t="s">
        <v>1193</v>
      </c>
      <c r="E432" s="98"/>
      <c r="F432" s="102" t="s">
        <v>1185</v>
      </c>
      <c r="G432" s="100">
        <v>70000</v>
      </c>
      <c r="H432" s="102" t="s">
        <v>1031</v>
      </c>
      <c r="I432" s="101">
        <v>45000</v>
      </c>
    </row>
    <row r="433" spans="1:9">
      <c r="A433" s="98">
        <v>426</v>
      </c>
      <c r="B433" s="99" t="s">
        <v>519</v>
      </c>
      <c r="C433" s="99" t="s">
        <v>520</v>
      </c>
      <c r="D433" s="99" t="s">
        <v>1194</v>
      </c>
      <c r="E433" s="98"/>
      <c r="F433" s="102" t="s">
        <v>1185</v>
      </c>
      <c r="G433" s="100">
        <v>70000</v>
      </c>
      <c r="H433" s="102" t="s">
        <v>1031</v>
      </c>
      <c r="I433" s="101">
        <v>40000</v>
      </c>
    </row>
    <row r="434" spans="1:9">
      <c r="A434" s="98">
        <v>427</v>
      </c>
      <c r="B434" s="99" t="s">
        <v>519</v>
      </c>
      <c r="C434" s="99" t="s">
        <v>520</v>
      </c>
      <c r="D434" s="99" t="s">
        <v>1195</v>
      </c>
      <c r="E434" s="98"/>
      <c r="F434" s="102" t="s">
        <v>1185</v>
      </c>
      <c r="G434" s="100">
        <v>100000</v>
      </c>
      <c r="H434" s="102" t="s">
        <v>1031</v>
      </c>
      <c r="I434" s="101">
        <v>50000</v>
      </c>
    </row>
    <row r="435" spans="1:9">
      <c r="A435" s="98">
        <v>428</v>
      </c>
      <c r="B435" s="99" t="s">
        <v>519</v>
      </c>
      <c r="C435" s="99" t="s">
        <v>520</v>
      </c>
      <c r="D435" s="99" t="s">
        <v>1196</v>
      </c>
      <c r="E435" s="98"/>
      <c r="F435" s="102" t="s">
        <v>1185</v>
      </c>
      <c r="G435" s="100">
        <v>100000</v>
      </c>
      <c r="H435" s="102" t="s">
        <v>1031</v>
      </c>
      <c r="I435" s="101">
        <v>50000</v>
      </c>
    </row>
    <row r="436" spans="1:9">
      <c r="A436" s="98">
        <v>429</v>
      </c>
      <c r="B436" s="99" t="s">
        <v>519</v>
      </c>
      <c r="C436" s="99" t="s">
        <v>520</v>
      </c>
      <c r="D436" s="99" t="s">
        <v>1197</v>
      </c>
      <c r="E436" s="98"/>
      <c r="F436" s="102" t="s">
        <v>1185</v>
      </c>
      <c r="G436" s="100">
        <v>100000</v>
      </c>
      <c r="H436" s="102" t="s">
        <v>1031</v>
      </c>
      <c r="I436" s="101">
        <v>50000</v>
      </c>
    </row>
    <row r="437" spans="1:9">
      <c r="A437" s="98">
        <v>430</v>
      </c>
      <c r="B437" s="99" t="s">
        <v>519</v>
      </c>
      <c r="C437" s="99" t="s">
        <v>520</v>
      </c>
      <c r="D437" s="99" t="s">
        <v>1198</v>
      </c>
      <c r="E437" s="98"/>
      <c r="F437" s="102" t="s">
        <v>1185</v>
      </c>
      <c r="G437" s="100">
        <v>100000</v>
      </c>
      <c r="H437" s="102" t="s">
        <v>1031</v>
      </c>
      <c r="I437" s="101">
        <v>50000</v>
      </c>
    </row>
    <row r="438" spans="1:9">
      <c r="A438" s="98">
        <v>431</v>
      </c>
      <c r="B438" s="99" t="s">
        <v>519</v>
      </c>
      <c r="C438" s="99" t="s">
        <v>520</v>
      </c>
      <c r="D438" s="99" t="s">
        <v>1199</v>
      </c>
      <c r="E438" s="98"/>
      <c r="F438" s="102" t="s">
        <v>1185</v>
      </c>
      <c r="G438" s="100">
        <v>100000</v>
      </c>
      <c r="H438" s="102" t="s">
        <v>1031</v>
      </c>
      <c r="I438" s="101">
        <v>50000</v>
      </c>
    </row>
    <row r="439" spans="1:9">
      <c r="A439" s="98">
        <v>432</v>
      </c>
      <c r="B439" s="99" t="s">
        <v>519</v>
      </c>
      <c r="C439" s="99" t="s">
        <v>520</v>
      </c>
      <c r="D439" s="99" t="s">
        <v>1200</v>
      </c>
      <c r="E439" s="98"/>
      <c r="F439" s="102" t="s">
        <v>1185</v>
      </c>
      <c r="G439" s="100">
        <v>150000</v>
      </c>
      <c r="H439" s="102" t="s">
        <v>1031</v>
      </c>
      <c r="I439" s="101">
        <v>50000</v>
      </c>
    </row>
    <row r="440" spans="1:9">
      <c r="A440" s="98">
        <v>433</v>
      </c>
      <c r="B440" s="99" t="s">
        <v>519</v>
      </c>
      <c r="C440" s="99" t="s">
        <v>520</v>
      </c>
      <c r="D440" s="99" t="s">
        <v>1201</v>
      </c>
      <c r="E440" s="98"/>
      <c r="F440" s="102" t="s">
        <v>1185</v>
      </c>
      <c r="G440" s="100">
        <v>200000</v>
      </c>
      <c r="H440" s="102" t="s">
        <v>1031</v>
      </c>
      <c r="I440" s="101">
        <v>50000</v>
      </c>
    </row>
    <row r="441" spans="1:9">
      <c r="A441" s="98">
        <v>434</v>
      </c>
      <c r="B441" s="99" t="s">
        <v>519</v>
      </c>
      <c r="C441" s="99" t="s">
        <v>520</v>
      </c>
      <c r="D441" s="99" t="s">
        <v>1202</v>
      </c>
      <c r="E441" s="98"/>
      <c r="F441" s="102" t="s">
        <v>1185</v>
      </c>
      <c r="G441" s="100">
        <v>200000</v>
      </c>
      <c r="H441" s="102" t="s">
        <v>1031</v>
      </c>
      <c r="I441" s="101">
        <v>50000</v>
      </c>
    </row>
    <row r="442" spans="1:9">
      <c r="A442" s="98">
        <v>435</v>
      </c>
      <c r="B442" s="99" t="s">
        <v>519</v>
      </c>
      <c r="C442" s="99" t="s">
        <v>520</v>
      </c>
      <c r="D442" s="99" t="s">
        <v>1203</v>
      </c>
      <c r="E442" s="98"/>
      <c r="F442" s="102" t="s">
        <v>1185</v>
      </c>
      <c r="G442" s="100">
        <v>200000</v>
      </c>
      <c r="H442" s="102" t="s">
        <v>1031</v>
      </c>
      <c r="I442" s="101">
        <v>50000</v>
      </c>
    </row>
    <row r="443" spans="1:9">
      <c r="A443" s="98">
        <v>436</v>
      </c>
      <c r="B443" s="99" t="s">
        <v>519</v>
      </c>
      <c r="C443" s="99" t="s">
        <v>520</v>
      </c>
      <c r="D443" s="99" t="s">
        <v>1204</v>
      </c>
      <c r="E443" s="98"/>
      <c r="F443" s="102" t="s">
        <v>1185</v>
      </c>
      <c r="G443" s="100">
        <v>200000</v>
      </c>
      <c r="H443" s="102" t="s">
        <v>1031</v>
      </c>
      <c r="I443" s="101">
        <v>50000</v>
      </c>
    </row>
    <row r="444" spans="1:9">
      <c r="A444" s="98">
        <v>437</v>
      </c>
      <c r="B444" s="99" t="s">
        <v>519</v>
      </c>
      <c r="C444" s="99" t="s">
        <v>520</v>
      </c>
      <c r="D444" s="99" t="s">
        <v>1205</v>
      </c>
      <c r="E444" s="98"/>
      <c r="F444" s="102" t="s">
        <v>1185</v>
      </c>
      <c r="G444" s="100">
        <v>200000</v>
      </c>
      <c r="H444" s="102" t="s">
        <v>1031</v>
      </c>
      <c r="I444" s="101">
        <v>50000</v>
      </c>
    </row>
    <row r="445" spans="1:9">
      <c r="A445" s="98">
        <v>438</v>
      </c>
      <c r="B445" s="99" t="s">
        <v>519</v>
      </c>
      <c r="C445" s="99" t="s">
        <v>520</v>
      </c>
      <c r="D445" s="99" t="s">
        <v>1206</v>
      </c>
      <c r="E445" s="98"/>
      <c r="F445" s="102" t="s">
        <v>1185</v>
      </c>
      <c r="G445" s="100">
        <v>200000</v>
      </c>
      <c r="H445" s="102" t="s">
        <v>1031</v>
      </c>
      <c r="I445" s="101">
        <v>50000</v>
      </c>
    </row>
    <row r="446" spans="1:9">
      <c r="A446" s="98">
        <v>439</v>
      </c>
      <c r="B446" s="99" t="s">
        <v>519</v>
      </c>
      <c r="C446" s="99" t="s">
        <v>520</v>
      </c>
      <c r="D446" s="99" t="s">
        <v>1207</v>
      </c>
      <c r="E446" s="98"/>
      <c r="F446" s="102" t="s">
        <v>1185</v>
      </c>
      <c r="G446" s="100">
        <v>300000</v>
      </c>
      <c r="H446" s="102" t="s">
        <v>1031</v>
      </c>
      <c r="I446" s="101">
        <v>50000</v>
      </c>
    </row>
    <row r="447" spans="1:9">
      <c r="A447" s="98">
        <v>440</v>
      </c>
      <c r="B447" s="99" t="s">
        <v>519</v>
      </c>
      <c r="C447" s="99" t="s">
        <v>520</v>
      </c>
      <c r="D447" s="99" t="s">
        <v>1208</v>
      </c>
      <c r="E447" s="98"/>
      <c r="F447" s="102" t="s">
        <v>1185</v>
      </c>
      <c r="G447" s="100">
        <v>300000</v>
      </c>
      <c r="H447" s="102" t="s">
        <v>1031</v>
      </c>
      <c r="I447" s="101">
        <v>50000</v>
      </c>
    </row>
    <row r="448" spans="1:9">
      <c r="A448" s="98">
        <v>441</v>
      </c>
      <c r="B448" s="99" t="s">
        <v>519</v>
      </c>
      <c r="C448" s="99" t="s">
        <v>520</v>
      </c>
      <c r="D448" s="99" t="s">
        <v>1209</v>
      </c>
      <c r="E448" s="98"/>
      <c r="F448" s="102" t="s">
        <v>1210</v>
      </c>
      <c r="G448" s="100">
        <v>20000</v>
      </c>
      <c r="H448" s="102" t="s">
        <v>1031</v>
      </c>
      <c r="I448" s="100">
        <v>20000</v>
      </c>
    </row>
    <row r="449" spans="1:9">
      <c r="A449" s="98">
        <v>442</v>
      </c>
      <c r="B449" s="99" t="s">
        <v>519</v>
      </c>
      <c r="C449" s="99" t="s">
        <v>520</v>
      </c>
      <c r="D449" s="99" t="s">
        <v>1211</v>
      </c>
      <c r="E449" s="98"/>
      <c r="F449" s="102" t="s">
        <v>1210</v>
      </c>
      <c r="G449" s="100">
        <v>20000</v>
      </c>
      <c r="H449" s="102" t="s">
        <v>1031</v>
      </c>
      <c r="I449" s="100">
        <v>20000</v>
      </c>
    </row>
    <row r="450" spans="1:9">
      <c r="A450" s="98">
        <v>443</v>
      </c>
      <c r="B450" s="99" t="s">
        <v>519</v>
      </c>
      <c r="C450" s="99" t="s">
        <v>520</v>
      </c>
      <c r="D450" s="99" t="s">
        <v>1212</v>
      </c>
      <c r="E450" s="98"/>
      <c r="F450" s="102" t="s">
        <v>1210</v>
      </c>
      <c r="G450" s="100">
        <v>20000</v>
      </c>
      <c r="H450" s="102" t="s">
        <v>1031</v>
      </c>
      <c r="I450" s="100">
        <v>20000</v>
      </c>
    </row>
    <row r="451" spans="1:9">
      <c r="A451" s="98">
        <v>444</v>
      </c>
      <c r="B451" s="99" t="s">
        <v>519</v>
      </c>
      <c r="C451" s="99" t="s">
        <v>520</v>
      </c>
      <c r="D451" s="99" t="s">
        <v>1213</v>
      </c>
      <c r="E451" s="98"/>
      <c r="F451" s="102" t="s">
        <v>1210</v>
      </c>
      <c r="G451" s="100">
        <v>30000</v>
      </c>
      <c r="H451" s="102" t="s">
        <v>1031</v>
      </c>
      <c r="I451" s="100">
        <v>30000</v>
      </c>
    </row>
    <row r="452" spans="1:9">
      <c r="A452" s="98">
        <v>445</v>
      </c>
      <c r="B452" s="99" t="s">
        <v>519</v>
      </c>
      <c r="C452" s="99" t="s">
        <v>520</v>
      </c>
      <c r="D452" s="99" t="s">
        <v>1214</v>
      </c>
      <c r="E452" s="98"/>
      <c r="F452" s="102" t="s">
        <v>1210</v>
      </c>
      <c r="G452" s="100">
        <v>30000</v>
      </c>
      <c r="H452" s="102" t="s">
        <v>1031</v>
      </c>
      <c r="I452" s="100">
        <v>30000</v>
      </c>
    </row>
    <row r="453" spans="1:9">
      <c r="A453" s="98">
        <v>446</v>
      </c>
      <c r="B453" s="99" t="s">
        <v>519</v>
      </c>
      <c r="C453" s="99" t="s">
        <v>520</v>
      </c>
      <c r="D453" s="99" t="s">
        <v>1215</v>
      </c>
      <c r="E453" s="98"/>
      <c r="F453" s="102" t="s">
        <v>1210</v>
      </c>
      <c r="G453" s="100">
        <v>30000</v>
      </c>
      <c r="H453" s="102" t="s">
        <v>1031</v>
      </c>
      <c r="I453" s="100">
        <v>30000</v>
      </c>
    </row>
    <row r="454" spans="1:9">
      <c r="A454" s="98">
        <v>447</v>
      </c>
      <c r="B454" s="99" t="s">
        <v>519</v>
      </c>
      <c r="C454" s="99" t="s">
        <v>520</v>
      </c>
      <c r="D454" s="99" t="s">
        <v>1216</v>
      </c>
      <c r="E454" s="98"/>
      <c r="F454" s="102" t="s">
        <v>1210</v>
      </c>
      <c r="G454" s="100">
        <v>30000</v>
      </c>
      <c r="H454" s="102" t="s">
        <v>1031</v>
      </c>
      <c r="I454" s="100">
        <v>30000</v>
      </c>
    </row>
    <row r="455" spans="1:9">
      <c r="A455" s="98">
        <v>448</v>
      </c>
      <c r="B455" s="99" t="s">
        <v>519</v>
      </c>
      <c r="C455" s="99" t="s">
        <v>520</v>
      </c>
      <c r="D455" s="99" t="s">
        <v>1217</v>
      </c>
      <c r="E455" s="98"/>
      <c r="F455" s="102" t="s">
        <v>1210</v>
      </c>
      <c r="G455" s="100">
        <v>30000</v>
      </c>
      <c r="H455" s="102" t="s">
        <v>1031</v>
      </c>
      <c r="I455" s="100">
        <v>30000</v>
      </c>
    </row>
    <row r="456" spans="1:9">
      <c r="A456" s="98">
        <v>449</v>
      </c>
      <c r="B456" s="99" t="s">
        <v>519</v>
      </c>
      <c r="C456" s="99" t="s">
        <v>520</v>
      </c>
      <c r="D456" s="99" t="s">
        <v>1218</v>
      </c>
      <c r="E456" s="98"/>
      <c r="F456" s="102" t="s">
        <v>1210</v>
      </c>
      <c r="G456" s="100">
        <v>50000</v>
      </c>
      <c r="H456" s="102" t="s">
        <v>1031</v>
      </c>
      <c r="I456" s="100">
        <v>50000</v>
      </c>
    </row>
    <row r="457" spans="1:9">
      <c r="A457" s="98">
        <v>450</v>
      </c>
      <c r="B457" s="99" t="s">
        <v>519</v>
      </c>
      <c r="C457" s="99" t="s">
        <v>520</v>
      </c>
      <c r="D457" s="99" t="s">
        <v>1219</v>
      </c>
      <c r="E457" s="98"/>
      <c r="F457" s="102" t="s">
        <v>1210</v>
      </c>
      <c r="G457" s="100">
        <v>50000</v>
      </c>
      <c r="H457" s="102" t="s">
        <v>1031</v>
      </c>
      <c r="I457" s="100">
        <v>50000</v>
      </c>
    </row>
    <row r="458" spans="1:9">
      <c r="A458" s="98">
        <v>451</v>
      </c>
      <c r="B458" s="99" t="s">
        <v>519</v>
      </c>
      <c r="C458" s="99" t="s">
        <v>520</v>
      </c>
      <c r="D458" s="99" t="s">
        <v>1220</v>
      </c>
      <c r="E458" s="98"/>
      <c r="F458" s="102" t="s">
        <v>1210</v>
      </c>
      <c r="G458" s="100">
        <v>50000</v>
      </c>
      <c r="H458" s="102" t="s">
        <v>1031</v>
      </c>
      <c r="I458" s="100">
        <v>50000</v>
      </c>
    </row>
    <row r="459" spans="1:9">
      <c r="A459" s="98">
        <v>452</v>
      </c>
      <c r="B459" s="99" t="s">
        <v>519</v>
      </c>
      <c r="C459" s="99" t="s">
        <v>520</v>
      </c>
      <c r="D459" s="99" t="s">
        <v>1221</v>
      </c>
      <c r="E459" s="98"/>
      <c r="F459" s="102" t="s">
        <v>1210</v>
      </c>
      <c r="G459" s="100">
        <v>60000</v>
      </c>
      <c r="H459" s="102" t="s">
        <v>1031</v>
      </c>
      <c r="I459" s="101">
        <v>35000</v>
      </c>
    </row>
    <row r="460" spans="1:9">
      <c r="A460" s="98">
        <v>453</v>
      </c>
      <c r="B460" s="99" t="s">
        <v>519</v>
      </c>
      <c r="C460" s="99" t="s">
        <v>520</v>
      </c>
      <c r="D460" s="99" t="s">
        <v>1222</v>
      </c>
      <c r="E460" s="98"/>
      <c r="F460" s="102" t="s">
        <v>1210</v>
      </c>
      <c r="G460" s="100">
        <v>100000</v>
      </c>
      <c r="H460" s="102" t="s">
        <v>1031</v>
      </c>
      <c r="I460" s="100">
        <v>50000</v>
      </c>
    </row>
    <row r="461" spans="1:9">
      <c r="A461" s="98">
        <v>454</v>
      </c>
      <c r="B461" s="99" t="s">
        <v>519</v>
      </c>
      <c r="C461" s="99" t="s">
        <v>520</v>
      </c>
      <c r="D461" s="99" t="s">
        <v>1223</v>
      </c>
      <c r="E461" s="98"/>
      <c r="F461" s="102" t="s">
        <v>1210</v>
      </c>
      <c r="G461" s="100">
        <v>100000</v>
      </c>
      <c r="H461" s="102" t="s">
        <v>1031</v>
      </c>
      <c r="I461" s="100">
        <v>50000</v>
      </c>
    </row>
    <row r="462" spans="1:9">
      <c r="A462" s="98">
        <v>455</v>
      </c>
      <c r="B462" s="99" t="s">
        <v>519</v>
      </c>
      <c r="C462" s="99" t="s">
        <v>520</v>
      </c>
      <c r="D462" s="99" t="s">
        <v>1224</v>
      </c>
      <c r="E462" s="98"/>
      <c r="F462" s="102" t="s">
        <v>1210</v>
      </c>
      <c r="G462" s="100">
        <v>100000</v>
      </c>
      <c r="H462" s="102" t="s">
        <v>1031</v>
      </c>
      <c r="I462" s="100">
        <v>50000</v>
      </c>
    </row>
    <row r="463" spans="1:9">
      <c r="A463" s="98">
        <v>456</v>
      </c>
      <c r="B463" s="99" t="s">
        <v>519</v>
      </c>
      <c r="C463" s="99" t="s">
        <v>520</v>
      </c>
      <c r="D463" s="99" t="s">
        <v>1225</v>
      </c>
      <c r="E463" s="98"/>
      <c r="F463" s="102" t="s">
        <v>1210</v>
      </c>
      <c r="G463" s="100">
        <v>140000</v>
      </c>
      <c r="H463" s="102" t="s">
        <v>1031</v>
      </c>
      <c r="I463" s="100">
        <v>50000</v>
      </c>
    </row>
    <row r="464" spans="1:9">
      <c r="A464" s="98">
        <v>457</v>
      </c>
      <c r="B464" s="99" t="s">
        <v>519</v>
      </c>
      <c r="C464" s="99" t="s">
        <v>520</v>
      </c>
      <c r="D464" s="99" t="s">
        <v>1226</v>
      </c>
      <c r="E464" s="98"/>
      <c r="F464" s="102" t="s">
        <v>1210</v>
      </c>
      <c r="G464" s="100">
        <v>175000</v>
      </c>
      <c r="H464" s="102" t="s">
        <v>1031</v>
      </c>
      <c r="I464" s="100">
        <v>50000</v>
      </c>
    </row>
    <row r="465" spans="1:9">
      <c r="A465" s="98">
        <v>458</v>
      </c>
      <c r="B465" s="99" t="s">
        <v>519</v>
      </c>
      <c r="C465" s="99" t="s">
        <v>520</v>
      </c>
      <c r="D465" s="99" t="s">
        <v>1227</v>
      </c>
      <c r="E465" s="98"/>
      <c r="F465" s="102" t="s">
        <v>1210</v>
      </c>
      <c r="G465" s="100">
        <v>200000</v>
      </c>
      <c r="H465" s="102" t="s">
        <v>1031</v>
      </c>
      <c r="I465" s="100">
        <v>50000</v>
      </c>
    </row>
    <row r="466" spans="1:9">
      <c r="A466" s="98">
        <v>459</v>
      </c>
      <c r="B466" s="99" t="s">
        <v>519</v>
      </c>
      <c r="C466" s="99" t="s">
        <v>520</v>
      </c>
      <c r="D466" s="99" t="s">
        <v>1228</v>
      </c>
      <c r="E466" s="98"/>
      <c r="F466" s="102" t="s">
        <v>1210</v>
      </c>
      <c r="G466" s="100">
        <v>205000</v>
      </c>
      <c r="H466" s="102" t="s">
        <v>1031</v>
      </c>
      <c r="I466" s="100">
        <v>50000</v>
      </c>
    </row>
    <row r="467" spans="1:9">
      <c r="A467" s="98">
        <v>460</v>
      </c>
      <c r="B467" s="99" t="s">
        <v>519</v>
      </c>
      <c r="C467" s="99" t="s">
        <v>520</v>
      </c>
      <c r="D467" s="99" t="s">
        <v>1229</v>
      </c>
      <c r="E467" s="98"/>
      <c r="F467" s="102" t="s">
        <v>1210</v>
      </c>
      <c r="G467" s="100">
        <v>225000</v>
      </c>
      <c r="H467" s="102" t="s">
        <v>1031</v>
      </c>
      <c r="I467" s="100">
        <v>50000</v>
      </c>
    </row>
    <row r="468" spans="1:9">
      <c r="A468" s="98">
        <v>461</v>
      </c>
      <c r="B468" s="99" t="s">
        <v>519</v>
      </c>
      <c r="C468" s="99" t="s">
        <v>520</v>
      </c>
      <c r="D468" s="99" t="s">
        <v>1230</v>
      </c>
      <c r="E468" s="98"/>
      <c r="F468" s="102" t="s">
        <v>1210</v>
      </c>
      <c r="G468" s="100">
        <v>300000</v>
      </c>
      <c r="H468" s="102" t="s">
        <v>1031</v>
      </c>
      <c r="I468" s="100">
        <v>50000</v>
      </c>
    </row>
    <row r="469" spans="1:9">
      <c r="A469" s="98">
        <v>462</v>
      </c>
      <c r="B469" s="99" t="s">
        <v>519</v>
      </c>
      <c r="C469" s="99" t="s">
        <v>520</v>
      </c>
      <c r="D469" s="99" t="s">
        <v>1176</v>
      </c>
      <c r="E469" s="98"/>
      <c r="F469" s="102" t="s">
        <v>1231</v>
      </c>
      <c r="G469" s="100">
        <v>15000</v>
      </c>
      <c r="H469" s="102" t="s">
        <v>1031</v>
      </c>
      <c r="I469" s="100">
        <v>15000</v>
      </c>
    </row>
    <row r="470" spans="1:9">
      <c r="A470" s="98">
        <v>463</v>
      </c>
      <c r="B470" s="99" t="s">
        <v>519</v>
      </c>
      <c r="C470" s="99" t="s">
        <v>520</v>
      </c>
      <c r="D470" s="99" t="s">
        <v>1232</v>
      </c>
      <c r="E470" s="98"/>
      <c r="F470" s="102" t="s">
        <v>1231</v>
      </c>
      <c r="G470" s="100">
        <v>20000</v>
      </c>
      <c r="H470" s="102" t="s">
        <v>1031</v>
      </c>
      <c r="I470" s="100">
        <v>20000</v>
      </c>
    </row>
    <row r="471" spans="1:9">
      <c r="A471" s="98">
        <v>464</v>
      </c>
      <c r="B471" s="99" t="s">
        <v>519</v>
      </c>
      <c r="C471" s="99" t="s">
        <v>520</v>
      </c>
      <c r="D471" s="99" t="s">
        <v>1233</v>
      </c>
      <c r="E471" s="98"/>
      <c r="F471" s="102" t="s">
        <v>1231</v>
      </c>
      <c r="G471" s="100">
        <v>30000</v>
      </c>
      <c r="H471" s="102" t="s">
        <v>1031</v>
      </c>
      <c r="I471" s="100">
        <v>30000</v>
      </c>
    </row>
    <row r="472" spans="1:9">
      <c r="A472" s="98">
        <v>465</v>
      </c>
      <c r="B472" s="99" t="s">
        <v>519</v>
      </c>
      <c r="C472" s="99" t="s">
        <v>520</v>
      </c>
      <c r="D472" s="99" t="s">
        <v>1234</v>
      </c>
      <c r="E472" s="98"/>
      <c r="F472" s="102" t="s">
        <v>1231</v>
      </c>
      <c r="G472" s="100">
        <v>30000</v>
      </c>
      <c r="H472" s="102" t="s">
        <v>1031</v>
      </c>
      <c r="I472" s="100">
        <v>30000</v>
      </c>
    </row>
    <row r="473" spans="1:9">
      <c r="A473" s="98">
        <v>466</v>
      </c>
      <c r="B473" s="99" t="s">
        <v>519</v>
      </c>
      <c r="C473" s="99" t="s">
        <v>520</v>
      </c>
      <c r="D473" s="99" t="s">
        <v>1235</v>
      </c>
      <c r="E473" s="98"/>
      <c r="F473" s="102" t="s">
        <v>1231</v>
      </c>
      <c r="G473" s="100">
        <v>30000</v>
      </c>
      <c r="H473" s="102" t="s">
        <v>1031</v>
      </c>
      <c r="I473" s="100">
        <v>30000</v>
      </c>
    </row>
    <row r="474" spans="1:9">
      <c r="A474" s="98">
        <v>467</v>
      </c>
      <c r="B474" s="99" t="s">
        <v>519</v>
      </c>
      <c r="C474" s="99" t="s">
        <v>520</v>
      </c>
      <c r="D474" s="99" t="s">
        <v>1236</v>
      </c>
      <c r="E474" s="98"/>
      <c r="F474" s="102" t="s">
        <v>1231</v>
      </c>
      <c r="G474" s="100">
        <v>44000</v>
      </c>
      <c r="H474" s="102" t="s">
        <v>1031</v>
      </c>
      <c r="I474" s="100">
        <v>44000</v>
      </c>
    </row>
    <row r="475" spans="1:9">
      <c r="A475" s="98">
        <v>468</v>
      </c>
      <c r="B475" s="99" t="s">
        <v>519</v>
      </c>
      <c r="C475" s="99" t="s">
        <v>520</v>
      </c>
      <c r="D475" s="99" t="s">
        <v>1237</v>
      </c>
      <c r="E475" s="98"/>
      <c r="F475" s="102" t="s">
        <v>1231</v>
      </c>
      <c r="G475" s="100">
        <v>50000</v>
      </c>
      <c r="H475" s="102" t="s">
        <v>1031</v>
      </c>
      <c r="I475" s="100">
        <v>50000</v>
      </c>
    </row>
    <row r="476" spans="1:9">
      <c r="A476" s="98">
        <v>469</v>
      </c>
      <c r="B476" s="99" t="s">
        <v>519</v>
      </c>
      <c r="C476" s="99" t="s">
        <v>520</v>
      </c>
      <c r="D476" s="99" t="s">
        <v>1238</v>
      </c>
      <c r="E476" s="98"/>
      <c r="F476" s="102" t="s">
        <v>1231</v>
      </c>
      <c r="G476" s="100">
        <v>50000</v>
      </c>
      <c r="H476" s="102" t="s">
        <v>1031</v>
      </c>
      <c r="I476" s="100">
        <v>50000</v>
      </c>
    </row>
    <row r="477" spans="1:9">
      <c r="A477" s="98">
        <v>470</v>
      </c>
      <c r="B477" s="99" t="s">
        <v>519</v>
      </c>
      <c r="C477" s="99" t="s">
        <v>520</v>
      </c>
      <c r="D477" s="99" t="s">
        <v>1239</v>
      </c>
      <c r="E477" s="98"/>
      <c r="F477" s="102" t="s">
        <v>1231</v>
      </c>
      <c r="G477" s="100">
        <v>70000</v>
      </c>
      <c r="H477" s="102" t="s">
        <v>1031</v>
      </c>
      <c r="I477" s="101">
        <v>35000</v>
      </c>
    </row>
    <row r="478" spans="1:9">
      <c r="A478" s="98">
        <v>471</v>
      </c>
      <c r="B478" s="99" t="s">
        <v>519</v>
      </c>
      <c r="C478" s="99" t="s">
        <v>520</v>
      </c>
      <c r="D478" s="99" t="s">
        <v>1240</v>
      </c>
      <c r="E478" s="98"/>
      <c r="F478" s="102" t="s">
        <v>1231</v>
      </c>
      <c r="G478" s="100">
        <v>150000</v>
      </c>
      <c r="H478" s="102" t="s">
        <v>1031</v>
      </c>
      <c r="I478" s="101">
        <v>50000</v>
      </c>
    </row>
    <row r="479" spans="1:9">
      <c r="A479" s="98">
        <v>472</v>
      </c>
      <c r="B479" s="99" t="s">
        <v>519</v>
      </c>
      <c r="C479" s="99" t="s">
        <v>520</v>
      </c>
      <c r="D479" s="99" t="s">
        <v>1241</v>
      </c>
      <c r="E479" s="98"/>
      <c r="F479" s="102" t="s">
        <v>1231</v>
      </c>
      <c r="G479" s="100">
        <v>180000</v>
      </c>
      <c r="H479" s="102" t="s">
        <v>1031</v>
      </c>
      <c r="I479" s="101">
        <v>50000</v>
      </c>
    </row>
    <row r="480" spans="1:9">
      <c r="A480" s="98">
        <v>473</v>
      </c>
      <c r="B480" s="99" t="s">
        <v>519</v>
      </c>
      <c r="C480" s="99" t="s">
        <v>520</v>
      </c>
      <c r="D480" s="99" t="s">
        <v>1242</v>
      </c>
      <c r="E480" s="98"/>
      <c r="F480" s="102" t="s">
        <v>1231</v>
      </c>
      <c r="G480" s="100">
        <v>180000</v>
      </c>
      <c r="H480" s="102" t="s">
        <v>1031</v>
      </c>
      <c r="I480" s="101">
        <v>50000</v>
      </c>
    </row>
    <row r="481" spans="1:9">
      <c r="A481" s="98">
        <v>474</v>
      </c>
      <c r="B481" s="99" t="s">
        <v>519</v>
      </c>
      <c r="C481" s="99" t="s">
        <v>520</v>
      </c>
      <c r="D481" s="99" t="s">
        <v>1243</v>
      </c>
      <c r="E481" s="98"/>
      <c r="F481" s="102" t="s">
        <v>1231</v>
      </c>
      <c r="G481" s="100">
        <v>180000</v>
      </c>
      <c r="H481" s="102" t="s">
        <v>1031</v>
      </c>
      <c r="I481" s="101">
        <v>50000</v>
      </c>
    </row>
    <row r="482" spans="1:9">
      <c r="A482" s="98">
        <v>475</v>
      </c>
      <c r="B482" s="99" t="s">
        <v>519</v>
      </c>
      <c r="C482" s="99" t="s">
        <v>520</v>
      </c>
      <c r="D482" s="99" t="s">
        <v>1244</v>
      </c>
      <c r="E482" s="98"/>
      <c r="F482" s="102" t="s">
        <v>1231</v>
      </c>
      <c r="G482" s="100">
        <v>180000</v>
      </c>
      <c r="H482" s="102" t="s">
        <v>1031</v>
      </c>
      <c r="I482" s="101">
        <v>50000</v>
      </c>
    </row>
    <row r="483" spans="1:9">
      <c r="A483" s="98">
        <v>476</v>
      </c>
      <c r="B483" s="99" t="s">
        <v>519</v>
      </c>
      <c r="C483" s="99" t="s">
        <v>520</v>
      </c>
      <c r="D483" s="99" t="s">
        <v>1245</v>
      </c>
      <c r="E483" s="98"/>
      <c r="F483" s="102" t="s">
        <v>1231</v>
      </c>
      <c r="G483" s="100">
        <v>180000</v>
      </c>
      <c r="H483" s="102" t="s">
        <v>1031</v>
      </c>
      <c r="I483" s="101">
        <v>50000</v>
      </c>
    </row>
    <row r="484" spans="1:9">
      <c r="A484" s="98">
        <v>477</v>
      </c>
      <c r="B484" s="99" t="s">
        <v>519</v>
      </c>
      <c r="C484" s="99" t="s">
        <v>520</v>
      </c>
      <c r="D484" s="99" t="s">
        <v>1246</v>
      </c>
      <c r="E484" s="98"/>
      <c r="F484" s="102" t="s">
        <v>1231</v>
      </c>
      <c r="G484" s="100">
        <v>200000</v>
      </c>
      <c r="H484" s="102" t="s">
        <v>1031</v>
      </c>
      <c r="I484" s="101">
        <v>50000</v>
      </c>
    </row>
    <row r="485" spans="1:9">
      <c r="A485" s="98">
        <v>478</v>
      </c>
      <c r="B485" s="99" t="s">
        <v>519</v>
      </c>
      <c r="C485" s="99" t="s">
        <v>520</v>
      </c>
      <c r="D485" s="99" t="s">
        <v>1247</v>
      </c>
      <c r="E485" s="98"/>
      <c r="F485" s="102" t="s">
        <v>1231</v>
      </c>
      <c r="G485" s="100">
        <v>200000</v>
      </c>
      <c r="H485" s="102" t="s">
        <v>1031</v>
      </c>
      <c r="I485" s="101">
        <v>50000</v>
      </c>
    </row>
    <row r="486" spans="1:9">
      <c r="A486" s="98">
        <v>479</v>
      </c>
      <c r="B486" s="99" t="s">
        <v>519</v>
      </c>
      <c r="C486" s="99" t="s">
        <v>520</v>
      </c>
      <c r="D486" s="99" t="s">
        <v>1248</v>
      </c>
      <c r="E486" s="98"/>
      <c r="F486" s="102" t="s">
        <v>1231</v>
      </c>
      <c r="G486" s="100">
        <v>200000</v>
      </c>
      <c r="H486" s="102" t="s">
        <v>1031</v>
      </c>
      <c r="I486" s="101">
        <v>50000</v>
      </c>
    </row>
    <row r="487" spans="1:9">
      <c r="A487" s="98">
        <v>480</v>
      </c>
      <c r="B487" s="99" t="s">
        <v>519</v>
      </c>
      <c r="C487" s="99" t="s">
        <v>520</v>
      </c>
      <c r="D487" s="99" t="s">
        <v>1249</v>
      </c>
      <c r="E487" s="98"/>
      <c r="F487" s="102" t="s">
        <v>1231</v>
      </c>
      <c r="G487" s="100">
        <v>200000</v>
      </c>
      <c r="H487" s="102" t="s">
        <v>1031</v>
      </c>
      <c r="I487" s="101">
        <v>50000</v>
      </c>
    </row>
    <row r="488" spans="1:9">
      <c r="A488" s="98">
        <v>481</v>
      </c>
      <c r="B488" s="99" t="s">
        <v>519</v>
      </c>
      <c r="C488" s="99" t="s">
        <v>520</v>
      </c>
      <c r="D488" s="99" t="s">
        <v>1250</v>
      </c>
      <c r="E488" s="98"/>
      <c r="F488" s="102" t="s">
        <v>1231</v>
      </c>
      <c r="G488" s="100">
        <v>200000</v>
      </c>
      <c r="H488" s="102" t="s">
        <v>1031</v>
      </c>
      <c r="I488" s="101">
        <v>50000</v>
      </c>
    </row>
    <row r="489" spans="1:9">
      <c r="A489" s="98">
        <v>482</v>
      </c>
      <c r="B489" s="99" t="s">
        <v>519</v>
      </c>
      <c r="C489" s="99" t="s">
        <v>520</v>
      </c>
      <c r="D489" s="99" t="s">
        <v>1251</v>
      </c>
      <c r="E489" s="98"/>
      <c r="F489" s="102" t="s">
        <v>1252</v>
      </c>
      <c r="G489" s="100">
        <v>20000</v>
      </c>
      <c r="H489" s="102" t="s">
        <v>1031</v>
      </c>
      <c r="I489" s="100">
        <v>20000</v>
      </c>
    </row>
    <row r="490" spans="1:9">
      <c r="A490" s="98">
        <v>483</v>
      </c>
      <c r="B490" s="99" t="s">
        <v>519</v>
      </c>
      <c r="C490" s="99" t="s">
        <v>520</v>
      </c>
      <c r="D490" s="99" t="s">
        <v>1253</v>
      </c>
      <c r="E490" s="98"/>
      <c r="F490" s="102" t="s">
        <v>1252</v>
      </c>
      <c r="G490" s="100">
        <v>30000</v>
      </c>
      <c r="H490" s="102" t="s">
        <v>1031</v>
      </c>
      <c r="I490" s="100">
        <v>30000</v>
      </c>
    </row>
    <row r="491" spans="1:9">
      <c r="A491" s="98">
        <v>484</v>
      </c>
      <c r="B491" s="99" t="s">
        <v>519</v>
      </c>
      <c r="C491" s="99" t="s">
        <v>520</v>
      </c>
      <c r="D491" s="99" t="s">
        <v>1254</v>
      </c>
      <c r="E491" s="98"/>
      <c r="F491" s="102" t="s">
        <v>1252</v>
      </c>
      <c r="G491" s="100">
        <v>43000</v>
      </c>
      <c r="H491" s="102" t="s">
        <v>1031</v>
      </c>
      <c r="I491" s="100">
        <v>43000</v>
      </c>
    </row>
    <row r="492" spans="1:9">
      <c r="A492" s="98">
        <v>485</v>
      </c>
      <c r="B492" s="99" t="s">
        <v>519</v>
      </c>
      <c r="C492" s="99" t="s">
        <v>520</v>
      </c>
      <c r="D492" s="99" t="s">
        <v>1255</v>
      </c>
      <c r="E492" s="98"/>
      <c r="F492" s="102" t="s">
        <v>1252</v>
      </c>
      <c r="G492" s="100">
        <f>59000+59000</f>
        <v>118000</v>
      </c>
      <c r="H492" s="102" t="s">
        <v>1031</v>
      </c>
      <c r="I492" s="101">
        <v>50000</v>
      </c>
    </row>
    <row r="493" spans="1:9">
      <c r="A493" s="98">
        <v>486</v>
      </c>
      <c r="B493" s="99" t="s">
        <v>519</v>
      </c>
      <c r="C493" s="99" t="s">
        <v>520</v>
      </c>
      <c r="D493" s="99" t="s">
        <v>1256</v>
      </c>
      <c r="E493" s="98"/>
      <c r="F493" s="102" t="s">
        <v>1252</v>
      </c>
      <c r="G493" s="100">
        <v>70000</v>
      </c>
      <c r="H493" s="102" t="s">
        <v>1031</v>
      </c>
      <c r="I493" s="101">
        <v>35000</v>
      </c>
    </row>
    <row r="494" spans="1:9">
      <c r="A494" s="98">
        <v>487</v>
      </c>
      <c r="B494" s="99" t="s">
        <v>519</v>
      </c>
      <c r="C494" s="99" t="s">
        <v>520</v>
      </c>
      <c r="D494" s="99" t="s">
        <v>1257</v>
      </c>
      <c r="E494" s="98"/>
      <c r="F494" s="102" t="s">
        <v>1252</v>
      </c>
      <c r="G494" s="100">
        <v>200000</v>
      </c>
      <c r="H494" s="102" t="s">
        <v>1031</v>
      </c>
      <c r="I494" s="101">
        <v>50000</v>
      </c>
    </row>
    <row r="495" spans="1:9">
      <c r="A495" s="98">
        <v>488</v>
      </c>
      <c r="B495" s="99" t="s">
        <v>519</v>
      </c>
      <c r="C495" s="99" t="s">
        <v>520</v>
      </c>
      <c r="D495" s="99" t="s">
        <v>1258</v>
      </c>
      <c r="E495" s="98"/>
      <c r="F495" s="102" t="s">
        <v>1252</v>
      </c>
      <c r="G495" s="100">
        <v>146000</v>
      </c>
      <c r="H495" s="102" t="s">
        <v>1031</v>
      </c>
      <c r="I495" s="101">
        <v>50000</v>
      </c>
    </row>
    <row r="496" spans="1:9">
      <c r="A496" s="98">
        <v>489</v>
      </c>
      <c r="B496" s="99" t="s">
        <v>519</v>
      </c>
      <c r="C496" s="99" t="s">
        <v>520</v>
      </c>
      <c r="D496" s="99" t="s">
        <v>1259</v>
      </c>
      <c r="E496" s="98"/>
      <c r="F496" s="102" t="s">
        <v>1252</v>
      </c>
      <c r="G496" s="100">
        <v>180000</v>
      </c>
      <c r="H496" s="102" t="s">
        <v>1031</v>
      </c>
      <c r="I496" s="101">
        <v>50000</v>
      </c>
    </row>
    <row r="497" spans="1:9">
      <c r="A497" s="98">
        <v>490</v>
      </c>
      <c r="B497" s="99" t="s">
        <v>519</v>
      </c>
      <c r="C497" s="99" t="s">
        <v>520</v>
      </c>
      <c r="D497" s="99" t="s">
        <v>1260</v>
      </c>
      <c r="E497" s="98"/>
      <c r="F497" s="102" t="s">
        <v>1252</v>
      </c>
      <c r="G497" s="100">
        <v>200000</v>
      </c>
      <c r="H497" s="102" t="s">
        <v>1031</v>
      </c>
      <c r="I497" s="101">
        <v>50000</v>
      </c>
    </row>
    <row r="498" spans="1:9">
      <c r="A498" s="98">
        <v>491</v>
      </c>
      <c r="B498" s="99" t="s">
        <v>519</v>
      </c>
      <c r="C498" s="99" t="s">
        <v>520</v>
      </c>
      <c r="D498" s="99" t="s">
        <v>1261</v>
      </c>
      <c r="E498" s="98"/>
      <c r="F498" s="102" t="s">
        <v>1252</v>
      </c>
      <c r="G498" s="100">
        <v>200000</v>
      </c>
      <c r="H498" s="102" t="s">
        <v>1031</v>
      </c>
      <c r="I498" s="101">
        <v>50000</v>
      </c>
    </row>
    <row r="499" spans="1:9">
      <c r="A499" s="98">
        <v>492</v>
      </c>
      <c r="B499" s="99" t="s">
        <v>519</v>
      </c>
      <c r="C499" s="99" t="s">
        <v>520</v>
      </c>
      <c r="D499" s="99" t="s">
        <v>1262</v>
      </c>
      <c r="E499" s="98"/>
      <c r="F499" s="102" t="s">
        <v>1252</v>
      </c>
      <c r="G499" s="100">
        <v>300000</v>
      </c>
      <c r="H499" s="102" t="s">
        <v>1031</v>
      </c>
      <c r="I499" s="101">
        <v>50000</v>
      </c>
    </row>
    <row r="500" spans="1:9">
      <c r="A500" s="98">
        <v>493</v>
      </c>
      <c r="B500" s="99" t="s">
        <v>519</v>
      </c>
      <c r="C500" s="99" t="s">
        <v>520</v>
      </c>
      <c r="D500" s="99" t="s">
        <v>1263</v>
      </c>
      <c r="E500" s="98"/>
      <c r="F500" s="102" t="s">
        <v>1264</v>
      </c>
      <c r="G500" s="100">
        <v>20000</v>
      </c>
      <c r="H500" s="102" t="s">
        <v>1031</v>
      </c>
      <c r="I500" s="100">
        <v>20000</v>
      </c>
    </row>
    <row r="501" spans="1:9">
      <c r="A501" s="98">
        <v>494</v>
      </c>
      <c r="B501" s="99" t="s">
        <v>519</v>
      </c>
      <c r="C501" s="99" t="s">
        <v>520</v>
      </c>
      <c r="D501" s="99" t="s">
        <v>1265</v>
      </c>
      <c r="E501" s="98"/>
      <c r="F501" s="102" t="s">
        <v>1264</v>
      </c>
      <c r="G501" s="100">
        <v>30000</v>
      </c>
      <c r="H501" s="102" t="s">
        <v>1031</v>
      </c>
      <c r="I501" s="100">
        <v>30000</v>
      </c>
    </row>
    <row r="502" spans="1:9">
      <c r="A502" s="98">
        <v>495</v>
      </c>
      <c r="B502" s="99" t="s">
        <v>519</v>
      </c>
      <c r="C502" s="99" t="s">
        <v>520</v>
      </c>
      <c r="D502" s="99" t="s">
        <v>1266</v>
      </c>
      <c r="E502" s="98"/>
      <c r="F502" s="102" t="s">
        <v>1264</v>
      </c>
      <c r="G502" s="100">
        <v>30000</v>
      </c>
      <c r="H502" s="102" t="s">
        <v>1031</v>
      </c>
      <c r="I502" s="100">
        <v>30000</v>
      </c>
    </row>
    <row r="503" spans="1:9">
      <c r="A503" s="98">
        <v>496</v>
      </c>
      <c r="B503" s="99" t="s">
        <v>519</v>
      </c>
      <c r="C503" s="99" t="s">
        <v>520</v>
      </c>
      <c r="D503" s="99" t="s">
        <v>1267</v>
      </c>
      <c r="E503" s="98"/>
      <c r="F503" s="102" t="s">
        <v>1264</v>
      </c>
      <c r="G503" s="100">
        <v>30000</v>
      </c>
      <c r="H503" s="102" t="s">
        <v>1031</v>
      </c>
      <c r="I503" s="100">
        <v>30000</v>
      </c>
    </row>
    <row r="504" spans="1:9">
      <c r="A504" s="98">
        <v>497</v>
      </c>
      <c r="B504" s="99" t="s">
        <v>519</v>
      </c>
      <c r="C504" s="99" t="s">
        <v>520</v>
      </c>
      <c r="D504" s="99" t="s">
        <v>1268</v>
      </c>
      <c r="E504" s="98"/>
      <c r="F504" s="102" t="s">
        <v>1264</v>
      </c>
      <c r="G504" s="100">
        <v>30000</v>
      </c>
      <c r="H504" s="102" t="s">
        <v>1031</v>
      </c>
      <c r="I504" s="100">
        <v>30000</v>
      </c>
    </row>
    <row r="505" spans="1:9">
      <c r="A505" s="98">
        <v>498</v>
      </c>
      <c r="B505" s="99" t="s">
        <v>519</v>
      </c>
      <c r="C505" s="99" t="s">
        <v>520</v>
      </c>
      <c r="D505" s="99" t="s">
        <v>1269</v>
      </c>
      <c r="E505" s="98"/>
      <c r="F505" s="102" t="s">
        <v>1264</v>
      </c>
      <c r="G505" s="100">
        <v>35000</v>
      </c>
      <c r="H505" s="102" t="s">
        <v>1031</v>
      </c>
      <c r="I505" s="100">
        <v>35000</v>
      </c>
    </row>
    <row r="506" spans="1:9">
      <c r="A506" s="98">
        <v>499</v>
      </c>
      <c r="B506" s="99" t="s">
        <v>519</v>
      </c>
      <c r="C506" s="99" t="s">
        <v>520</v>
      </c>
      <c r="D506" s="99" t="s">
        <v>1270</v>
      </c>
      <c r="E506" s="98"/>
      <c r="F506" s="102" t="s">
        <v>1264</v>
      </c>
      <c r="G506" s="100">
        <v>40000</v>
      </c>
      <c r="H506" s="102" t="s">
        <v>1031</v>
      </c>
      <c r="I506" s="100">
        <v>40000</v>
      </c>
    </row>
    <row r="507" spans="1:9">
      <c r="A507" s="98">
        <v>500</v>
      </c>
      <c r="B507" s="99" t="s">
        <v>519</v>
      </c>
      <c r="C507" s="99" t="s">
        <v>520</v>
      </c>
      <c r="D507" s="99" t="s">
        <v>1271</v>
      </c>
      <c r="E507" s="98"/>
      <c r="F507" s="102" t="s">
        <v>1264</v>
      </c>
      <c r="G507" s="100">
        <v>40000</v>
      </c>
      <c r="H507" s="102" t="s">
        <v>1031</v>
      </c>
      <c r="I507" s="100">
        <v>40000</v>
      </c>
    </row>
    <row r="508" spans="1:9">
      <c r="A508" s="98">
        <v>501</v>
      </c>
      <c r="B508" s="99" t="s">
        <v>519</v>
      </c>
      <c r="C508" s="99" t="s">
        <v>520</v>
      </c>
      <c r="D508" s="99" t="s">
        <v>1272</v>
      </c>
      <c r="E508" s="98"/>
      <c r="F508" s="102" t="s">
        <v>1264</v>
      </c>
      <c r="G508" s="100">
        <v>40000</v>
      </c>
      <c r="H508" s="102" t="s">
        <v>1031</v>
      </c>
      <c r="I508" s="100">
        <v>40000</v>
      </c>
    </row>
    <row r="509" spans="1:9">
      <c r="A509" s="98">
        <v>502</v>
      </c>
      <c r="B509" s="99" t="s">
        <v>519</v>
      </c>
      <c r="C509" s="99" t="s">
        <v>520</v>
      </c>
      <c r="D509" s="99" t="s">
        <v>1273</v>
      </c>
      <c r="E509" s="98"/>
      <c r="F509" s="102" t="s">
        <v>1264</v>
      </c>
      <c r="G509" s="100">
        <v>40000</v>
      </c>
      <c r="H509" s="102" t="s">
        <v>1031</v>
      </c>
      <c r="I509" s="100">
        <v>40000</v>
      </c>
    </row>
    <row r="510" spans="1:9">
      <c r="A510" s="98">
        <v>503</v>
      </c>
      <c r="B510" s="99" t="s">
        <v>519</v>
      </c>
      <c r="C510" s="99" t="s">
        <v>520</v>
      </c>
      <c r="D510" s="99" t="s">
        <v>1274</v>
      </c>
      <c r="E510" s="98"/>
      <c r="F510" s="102" t="s">
        <v>1264</v>
      </c>
      <c r="G510" s="100">
        <v>40000</v>
      </c>
      <c r="H510" s="102" t="s">
        <v>1031</v>
      </c>
      <c r="I510" s="100">
        <v>40000</v>
      </c>
    </row>
    <row r="511" spans="1:9">
      <c r="A511" s="98">
        <v>504</v>
      </c>
      <c r="B511" s="99" t="s">
        <v>519</v>
      </c>
      <c r="C511" s="99" t="s">
        <v>520</v>
      </c>
      <c r="D511" s="99" t="s">
        <v>1275</v>
      </c>
      <c r="E511" s="98"/>
      <c r="F511" s="102" t="s">
        <v>1264</v>
      </c>
      <c r="G511" s="100">
        <v>50000</v>
      </c>
      <c r="H511" s="102" t="s">
        <v>1031</v>
      </c>
      <c r="I511" s="100">
        <v>50000</v>
      </c>
    </row>
    <row r="512" spans="1:9">
      <c r="A512" s="98">
        <v>505</v>
      </c>
      <c r="B512" s="99" t="s">
        <v>519</v>
      </c>
      <c r="C512" s="99" t="s">
        <v>520</v>
      </c>
      <c r="D512" s="99" t="s">
        <v>1276</v>
      </c>
      <c r="E512" s="98"/>
      <c r="F512" s="102" t="s">
        <v>1264</v>
      </c>
      <c r="G512" s="100">
        <v>50000</v>
      </c>
      <c r="H512" s="102" t="s">
        <v>1031</v>
      </c>
      <c r="I512" s="100">
        <v>50000</v>
      </c>
    </row>
    <row r="513" spans="1:9">
      <c r="A513" s="98">
        <v>506</v>
      </c>
      <c r="B513" s="99" t="s">
        <v>519</v>
      </c>
      <c r="C513" s="99" t="s">
        <v>520</v>
      </c>
      <c r="D513" s="99" t="s">
        <v>1277</v>
      </c>
      <c r="E513" s="98"/>
      <c r="F513" s="102" t="s">
        <v>1264</v>
      </c>
      <c r="G513" s="100">
        <v>50000</v>
      </c>
      <c r="H513" s="102" t="s">
        <v>1031</v>
      </c>
      <c r="I513" s="100">
        <v>50000</v>
      </c>
    </row>
    <row r="514" spans="1:9">
      <c r="A514" s="98">
        <v>507</v>
      </c>
      <c r="B514" s="99" t="s">
        <v>519</v>
      </c>
      <c r="C514" s="99" t="s">
        <v>520</v>
      </c>
      <c r="D514" s="99" t="s">
        <v>1278</v>
      </c>
      <c r="E514" s="98"/>
      <c r="F514" s="102" t="s">
        <v>1264</v>
      </c>
      <c r="G514" s="100">
        <v>59800</v>
      </c>
      <c r="H514" s="102" t="s">
        <v>1031</v>
      </c>
      <c r="I514" s="101">
        <v>29000</v>
      </c>
    </row>
    <row r="515" spans="1:9">
      <c r="A515" s="98">
        <v>508</v>
      </c>
      <c r="B515" s="99" t="s">
        <v>519</v>
      </c>
      <c r="C515" s="99" t="s">
        <v>520</v>
      </c>
      <c r="D515" s="99" t="s">
        <v>1279</v>
      </c>
      <c r="E515" s="98"/>
      <c r="F515" s="102" t="s">
        <v>1264</v>
      </c>
      <c r="G515" s="100">
        <v>60000</v>
      </c>
      <c r="H515" s="102" t="s">
        <v>1031</v>
      </c>
      <c r="I515" s="101">
        <v>28000</v>
      </c>
    </row>
    <row r="516" spans="1:9">
      <c r="A516" s="98">
        <v>509</v>
      </c>
      <c r="B516" s="99" t="s">
        <v>519</v>
      </c>
      <c r="C516" s="99" t="s">
        <v>520</v>
      </c>
      <c r="D516" s="99" t="s">
        <v>1280</v>
      </c>
      <c r="E516" s="98"/>
      <c r="F516" s="102" t="s">
        <v>1264</v>
      </c>
      <c r="G516" s="100">
        <v>60000</v>
      </c>
      <c r="H516" s="102" t="s">
        <v>1031</v>
      </c>
      <c r="I516" s="101">
        <v>28000</v>
      </c>
    </row>
    <row r="517" spans="1:9">
      <c r="A517" s="98">
        <v>510</v>
      </c>
      <c r="B517" s="99" t="s">
        <v>519</v>
      </c>
      <c r="C517" s="99" t="s">
        <v>520</v>
      </c>
      <c r="D517" s="99" t="s">
        <v>1281</v>
      </c>
      <c r="E517" s="98"/>
      <c r="F517" s="102" t="s">
        <v>1264</v>
      </c>
      <c r="G517" s="100">
        <v>60000</v>
      </c>
      <c r="H517" s="102" t="s">
        <v>1031</v>
      </c>
      <c r="I517" s="101">
        <v>24000</v>
      </c>
    </row>
    <row r="518" spans="1:9">
      <c r="A518" s="98">
        <v>511</v>
      </c>
      <c r="B518" s="99" t="s">
        <v>519</v>
      </c>
      <c r="C518" s="99" t="s">
        <v>520</v>
      </c>
      <c r="D518" s="99" t="s">
        <v>1282</v>
      </c>
      <c r="E518" s="98"/>
      <c r="F518" s="102" t="s">
        <v>1264</v>
      </c>
      <c r="G518" s="100">
        <v>60000</v>
      </c>
      <c r="H518" s="102" t="s">
        <v>1031</v>
      </c>
      <c r="I518" s="101">
        <v>25000</v>
      </c>
    </row>
    <row r="519" spans="1:9">
      <c r="A519" s="98">
        <v>512</v>
      </c>
      <c r="B519" s="99" t="s">
        <v>519</v>
      </c>
      <c r="C519" s="99" t="s">
        <v>520</v>
      </c>
      <c r="D519" s="99" t="s">
        <v>1283</v>
      </c>
      <c r="E519" s="98"/>
      <c r="F519" s="102" t="s">
        <v>1264</v>
      </c>
      <c r="G519" s="100">
        <v>60000</v>
      </c>
      <c r="H519" s="102" t="s">
        <v>1031</v>
      </c>
      <c r="I519" s="101">
        <v>26000</v>
      </c>
    </row>
    <row r="520" spans="1:9">
      <c r="A520" s="98">
        <v>513</v>
      </c>
      <c r="B520" s="99" t="s">
        <v>519</v>
      </c>
      <c r="C520" s="99" t="s">
        <v>520</v>
      </c>
      <c r="D520" s="99" t="s">
        <v>1284</v>
      </c>
      <c r="E520" s="98"/>
      <c r="F520" s="102" t="s">
        <v>1264</v>
      </c>
      <c r="G520" s="100">
        <v>60000</v>
      </c>
      <c r="H520" s="102" t="s">
        <v>1031</v>
      </c>
      <c r="I520" s="101">
        <v>26000</v>
      </c>
    </row>
    <row r="521" spans="1:9">
      <c r="A521" s="98">
        <v>514</v>
      </c>
      <c r="B521" s="99" t="s">
        <v>519</v>
      </c>
      <c r="C521" s="99" t="s">
        <v>520</v>
      </c>
      <c r="D521" s="99" t="s">
        <v>1285</v>
      </c>
      <c r="E521" s="98"/>
      <c r="F521" s="102" t="s">
        <v>1264</v>
      </c>
      <c r="G521" s="100">
        <v>60000</v>
      </c>
      <c r="H521" s="102" t="s">
        <v>1031</v>
      </c>
      <c r="I521" s="101">
        <v>26000</v>
      </c>
    </row>
    <row r="522" spans="1:9">
      <c r="A522" s="98">
        <v>515</v>
      </c>
      <c r="B522" s="99" t="s">
        <v>519</v>
      </c>
      <c r="C522" s="99" t="s">
        <v>520</v>
      </c>
      <c r="D522" s="99" t="s">
        <v>1286</v>
      </c>
      <c r="E522" s="98"/>
      <c r="F522" s="102" t="s">
        <v>1264</v>
      </c>
      <c r="G522" s="100">
        <v>70000</v>
      </c>
      <c r="H522" s="102" t="s">
        <v>1031</v>
      </c>
      <c r="I522" s="101">
        <v>35000</v>
      </c>
    </row>
    <row r="523" spans="1:9">
      <c r="A523" s="98">
        <v>516</v>
      </c>
      <c r="B523" s="99" t="s">
        <v>519</v>
      </c>
      <c r="C523" s="99" t="s">
        <v>520</v>
      </c>
      <c r="D523" s="99" t="s">
        <v>1287</v>
      </c>
      <c r="E523" s="98"/>
      <c r="F523" s="102" t="s">
        <v>1264</v>
      </c>
      <c r="G523" s="100">
        <v>80000</v>
      </c>
      <c r="H523" s="102" t="s">
        <v>1031</v>
      </c>
      <c r="I523" s="101">
        <v>25000</v>
      </c>
    </row>
    <row r="524" spans="1:9">
      <c r="A524" s="98">
        <v>517</v>
      </c>
      <c r="B524" s="99" t="s">
        <v>519</v>
      </c>
      <c r="C524" s="99" t="s">
        <v>520</v>
      </c>
      <c r="D524" s="99" t="s">
        <v>1288</v>
      </c>
      <c r="E524" s="98"/>
      <c r="F524" s="102" t="s">
        <v>1264</v>
      </c>
      <c r="G524" s="100">
        <v>90000</v>
      </c>
      <c r="H524" s="102" t="s">
        <v>1031</v>
      </c>
      <c r="I524" s="101">
        <v>40000</v>
      </c>
    </row>
    <row r="525" spans="1:9">
      <c r="A525" s="98">
        <v>518</v>
      </c>
      <c r="B525" s="99" t="s">
        <v>519</v>
      </c>
      <c r="C525" s="99" t="s">
        <v>520</v>
      </c>
      <c r="D525" s="99" t="s">
        <v>1289</v>
      </c>
      <c r="E525" s="98"/>
      <c r="F525" s="102" t="s">
        <v>1264</v>
      </c>
      <c r="G525" s="100">
        <v>100000</v>
      </c>
      <c r="H525" s="102" t="s">
        <v>1031</v>
      </c>
      <c r="I525" s="101">
        <v>50000</v>
      </c>
    </row>
    <row r="526" spans="1:9">
      <c r="A526" s="98">
        <v>519</v>
      </c>
      <c r="B526" s="99" t="s">
        <v>519</v>
      </c>
      <c r="C526" s="99" t="s">
        <v>520</v>
      </c>
      <c r="D526" s="99" t="s">
        <v>1290</v>
      </c>
      <c r="E526" s="98"/>
      <c r="F526" s="102" t="s">
        <v>1264</v>
      </c>
      <c r="G526" s="100">
        <v>100000</v>
      </c>
      <c r="H526" s="102" t="s">
        <v>1031</v>
      </c>
      <c r="I526" s="101">
        <v>50000</v>
      </c>
    </row>
    <row r="527" spans="1:9">
      <c r="A527" s="98">
        <v>520</v>
      </c>
      <c r="B527" s="99" t="s">
        <v>519</v>
      </c>
      <c r="C527" s="99" t="s">
        <v>520</v>
      </c>
      <c r="D527" s="99" t="s">
        <v>1291</v>
      </c>
      <c r="E527" s="98"/>
      <c r="F527" s="102" t="s">
        <v>1264</v>
      </c>
      <c r="G527" s="100">
        <v>100000</v>
      </c>
      <c r="H527" s="102" t="s">
        <v>1031</v>
      </c>
      <c r="I527" s="101">
        <v>50000</v>
      </c>
    </row>
    <row r="528" spans="1:9">
      <c r="A528" s="98">
        <v>521</v>
      </c>
      <c r="B528" s="99" t="s">
        <v>519</v>
      </c>
      <c r="C528" s="99" t="s">
        <v>520</v>
      </c>
      <c r="D528" s="99" t="s">
        <v>1292</v>
      </c>
      <c r="E528" s="98"/>
      <c r="F528" s="102" t="s">
        <v>1264</v>
      </c>
      <c r="G528" s="100">
        <v>100000</v>
      </c>
      <c r="H528" s="102" t="s">
        <v>1031</v>
      </c>
      <c r="I528" s="101">
        <v>50000</v>
      </c>
    </row>
    <row r="529" spans="1:9">
      <c r="A529" s="98">
        <v>522</v>
      </c>
      <c r="B529" s="99" t="s">
        <v>519</v>
      </c>
      <c r="C529" s="99" t="s">
        <v>520</v>
      </c>
      <c r="D529" s="99" t="s">
        <v>1293</v>
      </c>
      <c r="E529" s="98"/>
      <c r="F529" s="102" t="s">
        <v>1264</v>
      </c>
      <c r="G529" s="100">
        <v>146000</v>
      </c>
      <c r="H529" s="102" t="s">
        <v>1031</v>
      </c>
      <c r="I529" s="101">
        <v>50000</v>
      </c>
    </row>
    <row r="530" spans="1:9">
      <c r="A530" s="98">
        <v>523</v>
      </c>
      <c r="B530" s="99" t="s">
        <v>519</v>
      </c>
      <c r="C530" s="99" t="s">
        <v>520</v>
      </c>
      <c r="D530" s="99" t="s">
        <v>1294</v>
      </c>
      <c r="E530" s="98"/>
      <c r="F530" s="102" t="s">
        <v>1264</v>
      </c>
      <c r="G530" s="100">
        <v>180000</v>
      </c>
      <c r="H530" s="102" t="s">
        <v>1031</v>
      </c>
      <c r="I530" s="101">
        <v>50000</v>
      </c>
    </row>
    <row r="531" spans="1:9">
      <c r="A531" s="98">
        <v>524</v>
      </c>
      <c r="B531" s="99" t="s">
        <v>519</v>
      </c>
      <c r="C531" s="99" t="s">
        <v>520</v>
      </c>
      <c r="D531" s="99" t="s">
        <v>1295</v>
      </c>
      <c r="E531" s="98"/>
      <c r="F531" s="102" t="s">
        <v>1264</v>
      </c>
      <c r="G531" s="100">
        <v>180000</v>
      </c>
      <c r="H531" s="102" t="s">
        <v>1031</v>
      </c>
      <c r="I531" s="101">
        <v>50000</v>
      </c>
    </row>
    <row r="532" spans="1:9">
      <c r="A532" s="98">
        <v>525</v>
      </c>
      <c r="B532" s="99" t="s">
        <v>519</v>
      </c>
      <c r="C532" s="99" t="s">
        <v>520</v>
      </c>
      <c r="D532" s="99" t="s">
        <v>1296</v>
      </c>
      <c r="E532" s="98"/>
      <c r="F532" s="102" t="s">
        <v>1264</v>
      </c>
      <c r="G532" s="100">
        <v>180000</v>
      </c>
      <c r="H532" s="102" t="s">
        <v>1031</v>
      </c>
      <c r="I532" s="101">
        <v>50000</v>
      </c>
    </row>
    <row r="533" spans="1:9">
      <c r="A533" s="98">
        <v>526</v>
      </c>
      <c r="B533" s="99" t="s">
        <v>519</v>
      </c>
      <c r="C533" s="99" t="s">
        <v>520</v>
      </c>
      <c r="D533" s="99" t="s">
        <v>1297</v>
      </c>
      <c r="E533" s="98"/>
      <c r="F533" s="102" t="s">
        <v>1264</v>
      </c>
      <c r="G533" s="100">
        <v>180000</v>
      </c>
      <c r="H533" s="102" t="s">
        <v>1031</v>
      </c>
      <c r="I533" s="101">
        <v>50000</v>
      </c>
    </row>
    <row r="534" spans="1:9">
      <c r="A534" s="98">
        <v>527</v>
      </c>
      <c r="B534" s="99" t="s">
        <v>519</v>
      </c>
      <c r="C534" s="111" t="s">
        <v>520</v>
      </c>
      <c r="D534" s="99" t="s">
        <v>756</v>
      </c>
      <c r="E534" s="98"/>
      <c r="F534" s="111" t="s">
        <v>742</v>
      </c>
      <c r="G534" s="114">
        <v>200000</v>
      </c>
      <c r="H534" s="102" t="s">
        <v>1299</v>
      </c>
      <c r="I534" s="101">
        <v>90000</v>
      </c>
    </row>
    <row r="535" spans="1:9">
      <c r="A535" s="98">
        <v>528</v>
      </c>
      <c r="B535" s="99" t="s">
        <v>519</v>
      </c>
      <c r="C535" s="111" t="s">
        <v>520</v>
      </c>
      <c r="D535" s="99" t="s">
        <v>793</v>
      </c>
      <c r="E535" s="98"/>
      <c r="F535" s="111" t="s">
        <v>782</v>
      </c>
      <c r="G535" s="100">
        <v>200000</v>
      </c>
      <c r="H535" s="102" t="s">
        <v>1299</v>
      </c>
      <c r="I535" s="101">
        <v>90000</v>
      </c>
    </row>
    <row r="536" spans="1:9">
      <c r="A536" s="98">
        <v>529</v>
      </c>
      <c r="B536" s="99" t="s">
        <v>519</v>
      </c>
      <c r="C536" s="111" t="s">
        <v>520</v>
      </c>
      <c r="D536" s="99" t="s">
        <v>808</v>
      </c>
      <c r="E536" s="98"/>
      <c r="F536" s="111" t="s">
        <v>795</v>
      </c>
      <c r="G536" s="100">
        <v>300000</v>
      </c>
      <c r="H536" s="102" t="s">
        <v>1299</v>
      </c>
      <c r="I536" s="101">
        <v>130000</v>
      </c>
    </row>
    <row r="537" spans="1:9">
      <c r="A537" s="98">
        <v>530</v>
      </c>
      <c r="B537" s="99" t="s">
        <v>519</v>
      </c>
      <c r="C537" s="111" t="s">
        <v>520</v>
      </c>
      <c r="D537" s="99" t="s">
        <v>874</v>
      </c>
      <c r="E537" s="98"/>
      <c r="F537" s="111" t="s">
        <v>867</v>
      </c>
      <c r="G537" s="100">
        <v>200000</v>
      </c>
      <c r="H537" s="102" t="s">
        <v>1299</v>
      </c>
      <c r="I537" s="101">
        <v>90000</v>
      </c>
    </row>
    <row r="538" spans="1:9">
      <c r="A538" s="98">
        <v>531</v>
      </c>
      <c r="B538" s="99" t="s">
        <v>519</v>
      </c>
      <c r="C538" s="111" t="s">
        <v>520</v>
      </c>
      <c r="D538" s="99" t="s">
        <v>875</v>
      </c>
      <c r="E538" s="98"/>
      <c r="F538" s="111" t="s">
        <v>867</v>
      </c>
      <c r="G538" s="100">
        <v>200000</v>
      </c>
      <c r="H538" s="102" t="s">
        <v>1299</v>
      </c>
      <c r="I538" s="101">
        <v>90000</v>
      </c>
    </row>
    <row r="539" spans="1:9">
      <c r="A539" s="98">
        <v>532</v>
      </c>
      <c r="B539" s="99" t="s">
        <v>519</v>
      </c>
      <c r="C539" s="111" t="s">
        <v>520</v>
      </c>
      <c r="D539" s="99" t="s">
        <v>876</v>
      </c>
      <c r="E539" s="98"/>
      <c r="F539" s="111" t="s">
        <v>867</v>
      </c>
      <c r="G539" s="100">
        <v>200000</v>
      </c>
      <c r="H539" s="102" t="s">
        <v>1299</v>
      </c>
      <c r="I539" s="101">
        <v>90000</v>
      </c>
    </row>
    <row r="540" spans="1:9">
      <c r="A540" s="98">
        <v>533</v>
      </c>
      <c r="B540" s="99" t="s">
        <v>519</v>
      </c>
      <c r="C540" s="111" t="s">
        <v>520</v>
      </c>
      <c r="D540" s="99" t="s">
        <v>877</v>
      </c>
      <c r="E540" s="98"/>
      <c r="F540" s="111" t="s">
        <v>867</v>
      </c>
      <c r="G540" s="100">
        <v>200000</v>
      </c>
      <c r="H540" s="102" t="s">
        <v>1299</v>
      </c>
      <c r="I540" s="101">
        <v>90000</v>
      </c>
    </row>
    <row r="541" spans="1:9">
      <c r="A541" s="98">
        <v>534</v>
      </c>
      <c r="B541" s="99" t="s">
        <v>519</v>
      </c>
      <c r="C541" s="111" t="s">
        <v>520</v>
      </c>
      <c r="D541" s="99" t="s">
        <v>878</v>
      </c>
      <c r="E541" s="98"/>
      <c r="F541" s="111" t="s">
        <v>867</v>
      </c>
      <c r="G541" s="100">
        <v>200000</v>
      </c>
      <c r="H541" s="102" t="s">
        <v>1299</v>
      </c>
      <c r="I541" s="101">
        <v>90000</v>
      </c>
    </row>
    <row r="542" spans="1:9">
      <c r="A542" s="98">
        <v>535</v>
      </c>
      <c r="B542" s="99" t="s">
        <v>519</v>
      </c>
      <c r="C542" s="111" t="s">
        <v>520</v>
      </c>
      <c r="D542" s="99" t="s">
        <v>879</v>
      </c>
      <c r="E542" s="98"/>
      <c r="F542" s="111" t="s">
        <v>867</v>
      </c>
      <c r="G542" s="100">
        <v>200000</v>
      </c>
      <c r="H542" s="102" t="s">
        <v>1299</v>
      </c>
      <c r="I542" s="101">
        <v>90000</v>
      </c>
    </row>
    <row r="543" spans="1:9">
      <c r="A543" s="98">
        <v>536</v>
      </c>
      <c r="B543" s="99" t="s">
        <v>519</v>
      </c>
      <c r="C543" s="111" t="s">
        <v>520</v>
      </c>
      <c r="D543" s="99" t="s">
        <v>880</v>
      </c>
      <c r="E543" s="98"/>
      <c r="F543" s="111" t="s">
        <v>867</v>
      </c>
      <c r="G543" s="100">
        <v>200000</v>
      </c>
      <c r="H543" s="102" t="s">
        <v>1299</v>
      </c>
      <c r="I543" s="101">
        <v>90000</v>
      </c>
    </row>
    <row r="544" spans="1:9">
      <c r="A544" s="98">
        <v>537</v>
      </c>
      <c r="B544" s="99" t="s">
        <v>519</v>
      </c>
      <c r="C544" s="111" t="s">
        <v>520</v>
      </c>
      <c r="D544" s="99" t="s">
        <v>881</v>
      </c>
      <c r="E544" s="98"/>
      <c r="F544" s="111" t="s">
        <v>867</v>
      </c>
      <c r="G544" s="100">
        <v>200000</v>
      </c>
      <c r="H544" s="102" t="s">
        <v>1299</v>
      </c>
      <c r="I544" s="101">
        <v>90000</v>
      </c>
    </row>
    <row r="545" spans="1:9">
      <c r="A545" s="98">
        <v>538</v>
      </c>
      <c r="B545" s="99" t="s">
        <v>519</v>
      </c>
      <c r="C545" s="111" t="s">
        <v>520</v>
      </c>
      <c r="D545" s="99" t="s">
        <v>882</v>
      </c>
      <c r="E545" s="98"/>
      <c r="F545" s="111" t="s">
        <v>867</v>
      </c>
      <c r="G545" s="100">
        <v>200000</v>
      </c>
      <c r="H545" s="102" t="s">
        <v>1299</v>
      </c>
      <c r="I545" s="101">
        <v>90000</v>
      </c>
    </row>
    <row r="546" spans="1:9">
      <c r="A546" s="98">
        <v>539</v>
      </c>
      <c r="B546" s="99" t="s">
        <v>519</v>
      </c>
      <c r="C546" s="111" t="s">
        <v>520</v>
      </c>
      <c r="D546" s="99" t="s">
        <v>883</v>
      </c>
      <c r="E546" s="98"/>
      <c r="F546" s="111" t="s">
        <v>867</v>
      </c>
      <c r="G546" s="100">
        <v>200000</v>
      </c>
      <c r="H546" s="102" t="s">
        <v>1299</v>
      </c>
      <c r="I546" s="101">
        <v>90000</v>
      </c>
    </row>
    <row r="547" spans="1:9">
      <c r="A547" s="98">
        <v>540</v>
      </c>
      <c r="B547" s="99" t="s">
        <v>519</v>
      </c>
      <c r="C547" s="111" t="s">
        <v>520</v>
      </c>
      <c r="D547" s="99" t="s">
        <v>884</v>
      </c>
      <c r="E547" s="98"/>
      <c r="F547" s="111" t="s">
        <v>867</v>
      </c>
      <c r="G547" s="100">
        <v>200000</v>
      </c>
      <c r="H547" s="102" t="s">
        <v>1299</v>
      </c>
      <c r="I547" s="101">
        <v>90000</v>
      </c>
    </row>
    <row r="548" spans="1:9">
      <c r="A548" s="98">
        <v>541</v>
      </c>
      <c r="B548" s="99" t="s">
        <v>519</v>
      </c>
      <c r="C548" s="111" t="s">
        <v>520</v>
      </c>
      <c r="D548" s="99" t="s">
        <v>885</v>
      </c>
      <c r="E548" s="98"/>
      <c r="F548" s="111" t="s">
        <v>867</v>
      </c>
      <c r="G548" s="100">
        <v>300000</v>
      </c>
      <c r="H548" s="102" t="s">
        <v>1299</v>
      </c>
      <c r="I548" s="101">
        <v>130000</v>
      </c>
    </row>
    <row r="549" spans="1:9">
      <c r="A549" s="98">
        <v>542</v>
      </c>
      <c r="B549" s="99" t="s">
        <v>519</v>
      </c>
      <c r="C549" s="111" t="s">
        <v>520</v>
      </c>
      <c r="D549" s="99" t="s">
        <v>886</v>
      </c>
      <c r="E549" s="98"/>
      <c r="F549" s="111" t="s">
        <v>867</v>
      </c>
      <c r="G549" s="100">
        <v>300000</v>
      </c>
      <c r="H549" s="102" t="s">
        <v>1299</v>
      </c>
      <c r="I549" s="101">
        <v>130000</v>
      </c>
    </row>
    <row r="550" spans="1:9">
      <c r="A550" s="98">
        <v>543</v>
      </c>
      <c r="B550" s="99" t="s">
        <v>519</v>
      </c>
      <c r="C550" s="111" t="s">
        <v>520</v>
      </c>
      <c r="D550" s="99" t="s">
        <v>899</v>
      </c>
      <c r="E550" s="98"/>
      <c r="F550" s="111" t="s">
        <v>888</v>
      </c>
      <c r="G550" s="100">
        <v>200000</v>
      </c>
      <c r="H550" s="102" t="s">
        <v>1299</v>
      </c>
      <c r="I550" s="101">
        <v>90000</v>
      </c>
    </row>
    <row r="551" spans="1:9">
      <c r="A551" s="98">
        <v>544</v>
      </c>
      <c r="B551" s="99" t="s">
        <v>519</v>
      </c>
      <c r="C551" s="111" t="s">
        <v>520</v>
      </c>
      <c r="D551" s="99" t="s">
        <v>928</v>
      </c>
      <c r="E551" s="98"/>
      <c r="F551" s="111" t="s">
        <v>916</v>
      </c>
      <c r="G551" s="100">
        <v>150000</v>
      </c>
      <c r="H551" s="102" t="s">
        <v>1299</v>
      </c>
      <c r="I551" s="101">
        <v>40000</v>
      </c>
    </row>
    <row r="552" spans="1:9">
      <c r="A552" s="98">
        <v>545</v>
      </c>
      <c r="B552" s="99" t="s">
        <v>519</v>
      </c>
      <c r="C552" s="111" t="s">
        <v>520</v>
      </c>
      <c r="D552" s="99" t="s">
        <v>946</v>
      </c>
      <c r="E552" s="98"/>
      <c r="F552" s="111" t="s">
        <v>930</v>
      </c>
      <c r="G552" s="100">
        <v>150000</v>
      </c>
      <c r="H552" s="102" t="s">
        <v>1299</v>
      </c>
      <c r="I552" s="101">
        <v>40000</v>
      </c>
    </row>
    <row r="553" spans="1:9">
      <c r="A553" s="98">
        <v>546</v>
      </c>
      <c r="B553" s="99" t="s">
        <v>519</v>
      </c>
      <c r="C553" s="111" t="s">
        <v>520</v>
      </c>
      <c r="D553" s="99" t="s">
        <v>959</v>
      </c>
      <c r="E553" s="98"/>
      <c r="F553" s="111" t="s">
        <v>948</v>
      </c>
      <c r="G553" s="100">
        <v>200000</v>
      </c>
      <c r="H553" s="102" t="s">
        <v>1299</v>
      </c>
      <c r="I553" s="101">
        <v>90000</v>
      </c>
    </row>
    <row r="554" spans="1:9">
      <c r="A554" s="98">
        <v>547</v>
      </c>
      <c r="B554" s="99" t="s">
        <v>519</v>
      </c>
      <c r="C554" s="111" t="s">
        <v>520</v>
      </c>
      <c r="D554" s="99" t="s">
        <v>960</v>
      </c>
      <c r="E554" s="98"/>
      <c r="F554" s="111" t="s">
        <v>948</v>
      </c>
      <c r="G554" s="100">
        <v>565000</v>
      </c>
      <c r="H554" s="102" t="s">
        <v>1299</v>
      </c>
      <c r="I554" s="101">
        <v>130000</v>
      </c>
    </row>
    <row r="555" spans="1:9">
      <c r="A555" s="98">
        <v>548</v>
      </c>
      <c r="B555" s="99" t="s">
        <v>519</v>
      </c>
      <c r="C555" s="111" t="s">
        <v>520</v>
      </c>
      <c r="D555" s="99" t="s">
        <v>977</v>
      </c>
      <c r="E555" s="98"/>
      <c r="F555" s="111" t="s">
        <v>975</v>
      </c>
      <c r="G555" s="100">
        <f>30000+115000</f>
        <v>145000</v>
      </c>
      <c r="H555" s="102" t="s">
        <v>1299</v>
      </c>
      <c r="I555" s="101">
        <v>35000</v>
      </c>
    </row>
    <row r="556" spans="1:9">
      <c r="A556" s="98">
        <v>549</v>
      </c>
      <c r="B556" s="99" t="s">
        <v>519</v>
      </c>
      <c r="C556" s="111" t="s">
        <v>520</v>
      </c>
      <c r="D556" s="99" t="s">
        <v>989</v>
      </c>
      <c r="E556" s="98"/>
      <c r="F556" s="111" t="s">
        <v>975</v>
      </c>
      <c r="G556" s="100">
        <v>140000</v>
      </c>
      <c r="H556" s="102" t="s">
        <v>1299</v>
      </c>
      <c r="I556" s="101">
        <v>30000</v>
      </c>
    </row>
    <row r="557" spans="1:9">
      <c r="A557" s="98">
        <v>550</v>
      </c>
      <c r="B557" s="99" t="s">
        <v>519</v>
      </c>
      <c r="C557" s="111" t="s">
        <v>520</v>
      </c>
      <c r="D557" s="99" t="s">
        <v>990</v>
      </c>
      <c r="E557" s="98"/>
      <c r="F557" s="111" t="s">
        <v>975</v>
      </c>
      <c r="G557" s="100">
        <v>200000</v>
      </c>
      <c r="H557" s="102" t="s">
        <v>1299</v>
      </c>
      <c r="I557" s="101">
        <v>90000</v>
      </c>
    </row>
    <row r="558" spans="1:9">
      <c r="A558" s="98">
        <v>551</v>
      </c>
      <c r="B558" s="99" t="s">
        <v>519</v>
      </c>
      <c r="C558" s="111" t="s">
        <v>520</v>
      </c>
      <c r="D558" s="99" t="s">
        <v>1016</v>
      </c>
      <c r="E558" s="98"/>
      <c r="F558" s="111" t="s">
        <v>992</v>
      </c>
      <c r="G558" s="100">
        <v>150000</v>
      </c>
      <c r="H558" s="102" t="s">
        <v>1299</v>
      </c>
      <c r="I558" s="101">
        <v>40000</v>
      </c>
    </row>
    <row r="559" spans="1:9">
      <c r="A559" s="98">
        <v>552</v>
      </c>
      <c r="B559" s="99" t="s">
        <v>519</v>
      </c>
      <c r="C559" s="111" t="s">
        <v>520</v>
      </c>
      <c r="D559" s="99" t="s">
        <v>1017</v>
      </c>
      <c r="E559" s="98"/>
      <c r="F559" s="111" t="s">
        <v>992</v>
      </c>
      <c r="G559" s="100">
        <v>200000</v>
      </c>
      <c r="H559" s="102" t="s">
        <v>1299</v>
      </c>
      <c r="I559" s="101">
        <v>90000</v>
      </c>
    </row>
    <row r="560" spans="1:9">
      <c r="A560" s="98">
        <v>553</v>
      </c>
      <c r="B560" s="99" t="s">
        <v>519</v>
      </c>
      <c r="C560" s="111" t="s">
        <v>520</v>
      </c>
      <c r="D560" s="99" t="s">
        <v>1018</v>
      </c>
      <c r="E560" s="98"/>
      <c r="F560" s="111" t="s">
        <v>992</v>
      </c>
      <c r="G560" s="100">
        <v>200000</v>
      </c>
      <c r="H560" s="102" t="s">
        <v>1299</v>
      </c>
      <c r="I560" s="101">
        <v>90000</v>
      </c>
    </row>
    <row r="561" spans="1:9">
      <c r="A561" s="98">
        <v>554</v>
      </c>
      <c r="B561" s="99" t="s">
        <v>519</v>
      </c>
      <c r="C561" s="111" t="s">
        <v>520</v>
      </c>
      <c r="D561" s="99" t="s">
        <v>1019</v>
      </c>
      <c r="E561" s="98"/>
      <c r="F561" s="111" t="s">
        <v>992</v>
      </c>
      <c r="G561" s="100">
        <v>200000</v>
      </c>
      <c r="H561" s="102" t="s">
        <v>1299</v>
      </c>
      <c r="I561" s="101">
        <v>90000</v>
      </c>
    </row>
    <row r="562" spans="1:9">
      <c r="A562" s="98">
        <v>555</v>
      </c>
      <c r="B562" s="99" t="s">
        <v>519</v>
      </c>
      <c r="C562" s="111" t="s">
        <v>520</v>
      </c>
      <c r="D562" s="99" t="s">
        <v>1020</v>
      </c>
      <c r="E562" s="98"/>
      <c r="F562" s="111" t="s">
        <v>992</v>
      </c>
      <c r="G562" s="100">
        <v>200000</v>
      </c>
      <c r="H562" s="102" t="s">
        <v>1299</v>
      </c>
      <c r="I562" s="101">
        <v>90000</v>
      </c>
    </row>
    <row r="563" spans="1:9">
      <c r="A563" s="98">
        <v>556</v>
      </c>
      <c r="B563" s="99" t="s">
        <v>519</v>
      </c>
      <c r="C563" s="111" t="s">
        <v>520</v>
      </c>
      <c r="D563" s="99" t="s">
        <v>1070</v>
      </c>
      <c r="E563" s="98"/>
      <c r="F563" s="111" t="s">
        <v>1042</v>
      </c>
      <c r="G563" s="100">
        <v>120000</v>
      </c>
      <c r="H563" s="102" t="s">
        <v>1299</v>
      </c>
      <c r="I563" s="101">
        <v>10000</v>
      </c>
    </row>
    <row r="564" spans="1:9">
      <c r="A564" s="98">
        <v>557</v>
      </c>
      <c r="B564" s="99" t="s">
        <v>519</v>
      </c>
      <c r="C564" s="111" t="s">
        <v>520</v>
      </c>
      <c r="D564" s="99" t="s">
        <v>1071</v>
      </c>
      <c r="E564" s="98"/>
      <c r="F564" s="111" t="s">
        <v>1042</v>
      </c>
      <c r="G564" s="100">
        <v>120000</v>
      </c>
      <c r="H564" s="102" t="s">
        <v>1299</v>
      </c>
      <c r="I564" s="101">
        <v>10000</v>
      </c>
    </row>
    <row r="565" spans="1:9">
      <c r="A565" s="98">
        <v>558</v>
      </c>
      <c r="B565" s="99" t="s">
        <v>519</v>
      </c>
      <c r="C565" s="111" t="s">
        <v>520</v>
      </c>
      <c r="D565" s="99" t="s">
        <v>1072</v>
      </c>
      <c r="E565" s="98"/>
      <c r="F565" s="111" t="s">
        <v>1042</v>
      </c>
      <c r="G565" s="100">
        <v>120000</v>
      </c>
      <c r="H565" s="102" t="s">
        <v>1299</v>
      </c>
      <c r="I565" s="101">
        <v>10000</v>
      </c>
    </row>
    <row r="566" spans="1:9">
      <c r="A566" s="98">
        <v>559</v>
      </c>
      <c r="B566" s="99" t="s">
        <v>519</v>
      </c>
      <c r="C566" s="111" t="s">
        <v>520</v>
      </c>
      <c r="D566" s="99" t="s">
        <v>1073</v>
      </c>
      <c r="E566" s="98"/>
      <c r="F566" s="111" t="s">
        <v>1042</v>
      </c>
      <c r="G566" s="100">
        <v>120000</v>
      </c>
      <c r="H566" s="102" t="s">
        <v>1299</v>
      </c>
      <c r="I566" s="101">
        <v>25000</v>
      </c>
    </row>
    <row r="567" spans="1:9">
      <c r="A567" s="98">
        <v>560</v>
      </c>
      <c r="B567" s="99" t="s">
        <v>519</v>
      </c>
      <c r="C567" s="111" t="s">
        <v>520</v>
      </c>
      <c r="D567" s="99" t="s">
        <v>1074</v>
      </c>
      <c r="E567" s="98"/>
      <c r="F567" s="111" t="s">
        <v>1042</v>
      </c>
      <c r="G567" s="100">
        <v>200000</v>
      </c>
      <c r="H567" s="102" t="s">
        <v>1299</v>
      </c>
      <c r="I567" s="101">
        <v>90000</v>
      </c>
    </row>
    <row r="568" spans="1:9">
      <c r="A568" s="98">
        <v>561</v>
      </c>
      <c r="B568" s="99" t="s">
        <v>519</v>
      </c>
      <c r="C568" s="111" t="s">
        <v>520</v>
      </c>
      <c r="D568" s="99" t="s">
        <v>1088</v>
      </c>
      <c r="E568" s="98"/>
      <c r="F568" s="111" t="s">
        <v>1076</v>
      </c>
      <c r="G568" s="100">
        <v>200000</v>
      </c>
      <c r="H568" s="102" t="s">
        <v>1299</v>
      </c>
      <c r="I568" s="101">
        <v>90000</v>
      </c>
    </row>
    <row r="569" spans="1:9">
      <c r="A569" s="98">
        <v>562</v>
      </c>
      <c r="B569" s="99" t="s">
        <v>519</v>
      </c>
      <c r="C569" s="111" t="s">
        <v>520</v>
      </c>
      <c r="D569" s="99" t="s">
        <v>1113</v>
      </c>
      <c r="E569" s="98"/>
      <c r="F569" s="111" t="s">
        <v>1090</v>
      </c>
      <c r="G569" s="100">
        <v>150000</v>
      </c>
      <c r="H569" s="102" t="s">
        <v>1299</v>
      </c>
      <c r="I569" s="101">
        <v>40000</v>
      </c>
    </row>
    <row r="570" spans="1:9">
      <c r="A570" s="98">
        <v>563</v>
      </c>
      <c r="B570" s="99" t="s">
        <v>519</v>
      </c>
      <c r="C570" s="111" t="s">
        <v>520</v>
      </c>
      <c r="D570" s="99" t="s">
        <v>1114</v>
      </c>
      <c r="E570" s="98"/>
      <c r="F570" s="111" t="s">
        <v>1090</v>
      </c>
      <c r="G570" s="100">
        <v>150000</v>
      </c>
      <c r="H570" s="102" t="s">
        <v>1299</v>
      </c>
      <c r="I570" s="101">
        <v>40000</v>
      </c>
    </row>
    <row r="571" spans="1:9">
      <c r="A571" s="98">
        <v>564</v>
      </c>
      <c r="B571" s="99" t="s">
        <v>519</v>
      </c>
      <c r="C571" s="111" t="s">
        <v>520</v>
      </c>
      <c r="D571" s="99" t="s">
        <v>1115</v>
      </c>
      <c r="E571" s="98"/>
      <c r="F571" s="111" t="s">
        <v>1090</v>
      </c>
      <c r="G571" s="100">
        <v>175000</v>
      </c>
      <c r="H571" s="102" t="s">
        <v>1299</v>
      </c>
      <c r="I571" s="101">
        <v>65000</v>
      </c>
    </row>
    <row r="572" spans="1:9">
      <c r="A572" s="98">
        <v>565</v>
      </c>
      <c r="B572" s="99" t="s">
        <v>519</v>
      </c>
      <c r="C572" s="111" t="s">
        <v>520</v>
      </c>
      <c r="D572" s="99" t="s">
        <v>1116</v>
      </c>
      <c r="E572" s="98"/>
      <c r="F572" s="111" t="s">
        <v>1090</v>
      </c>
      <c r="G572" s="100">
        <v>200000</v>
      </c>
      <c r="H572" s="102" t="s">
        <v>1299</v>
      </c>
      <c r="I572" s="101">
        <v>90000</v>
      </c>
    </row>
    <row r="573" spans="1:9">
      <c r="A573" s="98">
        <v>566</v>
      </c>
      <c r="B573" s="99" t="s">
        <v>519</v>
      </c>
      <c r="C573" s="111" t="s">
        <v>520</v>
      </c>
      <c r="D573" s="99" t="s">
        <v>1117</v>
      </c>
      <c r="E573" s="98"/>
      <c r="F573" s="111" t="s">
        <v>1090</v>
      </c>
      <c r="G573" s="100">
        <v>296000</v>
      </c>
      <c r="H573" s="102" t="s">
        <v>1299</v>
      </c>
      <c r="I573" s="101">
        <v>130000</v>
      </c>
    </row>
    <row r="574" spans="1:9">
      <c r="A574" s="98">
        <v>567</v>
      </c>
      <c r="B574" s="99" t="s">
        <v>519</v>
      </c>
      <c r="C574" s="111" t="s">
        <v>520</v>
      </c>
      <c r="D574" s="99" t="s">
        <v>1130</v>
      </c>
      <c r="E574" s="98"/>
      <c r="F574" s="111" t="s">
        <v>1119</v>
      </c>
      <c r="G574" s="100">
        <v>360000</v>
      </c>
      <c r="H574" s="102" t="s">
        <v>1299</v>
      </c>
      <c r="I574" s="101">
        <v>130000</v>
      </c>
    </row>
    <row r="575" spans="1:9">
      <c r="A575" s="98">
        <v>568</v>
      </c>
      <c r="B575" s="99" t="s">
        <v>519</v>
      </c>
      <c r="C575" s="111" t="s">
        <v>520</v>
      </c>
      <c r="D575" s="99" t="s">
        <v>1131</v>
      </c>
      <c r="E575" s="98"/>
      <c r="F575" s="111" t="s">
        <v>1119</v>
      </c>
      <c r="G575" s="100">
        <v>360000</v>
      </c>
      <c r="H575" s="102" t="s">
        <v>1299</v>
      </c>
      <c r="I575" s="101">
        <v>130000</v>
      </c>
    </row>
    <row r="576" spans="1:9">
      <c r="A576" s="98">
        <v>569</v>
      </c>
      <c r="B576" s="99" t="s">
        <v>519</v>
      </c>
      <c r="C576" s="111" t="s">
        <v>520</v>
      </c>
      <c r="D576" s="99" t="s">
        <v>1141</v>
      </c>
      <c r="E576" s="98"/>
      <c r="F576" s="111" t="s">
        <v>1133</v>
      </c>
      <c r="G576" s="100">
        <v>200000</v>
      </c>
      <c r="H576" s="102" t="s">
        <v>1299</v>
      </c>
      <c r="I576" s="101">
        <v>90000</v>
      </c>
    </row>
    <row r="577" spans="1:9">
      <c r="A577" s="98">
        <v>570</v>
      </c>
      <c r="B577" s="99" t="s">
        <v>519</v>
      </c>
      <c r="C577" s="111" t="s">
        <v>520</v>
      </c>
      <c r="D577" s="99" t="s">
        <v>1142</v>
      </c>
      <c r="E577" s="98"/>
      <c r="F577" s="111" t="s">
        <v>1133</v>
      </c>
      <c r="G577" s="100">
        <v>200000</v>
      </c>
      <c r="H577" s="102" t="s">
        <v>1299</v>
      </c>
      <c r="I577" s="101">
        <v>90000</v>
      </c>
    </row>
    <row r="578" spans="1:9">
      <c r="A578" s="98">
        <v>571</v>
      </c>
      <c r="B578" s="99" t="s">
        <v>519</v>
      </c>
      <c r="C578" s="111" t="s">
        <v>520</v>
      </c>
      <c r="D578" s="99" t="s">
        <v>1143</v>
      </c>
      <c r="E578" s="98"/>
      <c r="F578" s="111" t="s">
        <v>1133</v>
      </c>
      <c r="G578" s="100">
        <v>200000</v>
      </c>
      <c r="H578" s="102" t="s">
        <v>1299</v>
      </c>
      <c r="I578" s="101">
        <v>90000</v>
      </c>
    </row>
    <row r="579" spans="1:9">
      <c r="A579" s="98">
        <v>572</v>
      </c>
      <c r="B579" s="99" t="s">
        <v>519</v>
      </c>
      <c r="C579" s="111" t="s">
        <v>520</v>
      </c>
      <c r="D579" s="99" t="s">
        <v>1144</v>
      </c>
      <c r="E579" s="98"/>
      <c r="F579" s="111" t="s">
        <v>1133</v>
      </c>
      <c r="G579" s="100">
        <v>200000</v>
      </c>
      <c r="H579" s="102" t="s">
        <v>1299</v>
      </c>
      <c r="I579" s="101">
        <v>110900</v>
      </c>
    </row>
    <row r="580" spans="1:9">
      <c r="A580" s="98">
        <v>573</v>
      </c>
      <c r="B580" s="99" t="s">
        <v>519</v>
      </c>
      <c r="C580" s="111" t="s">
        <v>520</v>
      </c>
      <c r="D580" s="99" t="s">
        <v>1150</v>
      </c>
      <c r="E580" s="98"/>
      <c r="F580" s="111" t="s">
        <v>1146</v>
      </c>
      <c r="G580" s="100">
        <v>100000</v>
      </c>
      <c r="H580" s="102" t="s">
        <v>1299</v>
      </c>
      <c r="I580" s="101">
        <v>50000</v>
      </c>
    </row>
    <row r="581" spans="1:9">
      <c r="A581" s="98">
        <v>574</v>
      </c>
      <c r="B581" s="99" t="s">
        <v>519</v>
      </c>
      <c r="C581" s="111" t="s">
        <v>520</v>
      </c>
      <c r="D581" s="99" t="s">
        <v>1151</v>
      </c>
      <c r="E581" s="98"/>
      <c r="F581" s="111" t="s">
        <v>1146</v>
      </c>
      <c r="G581" s="100">
        <v>160000</v>
      </c>
      <c r="H581" s="102" t="s">
        <v>1299</v>
      </c>
      <c r="I581" s="101">
        <v>110000</v>
      </c>
    </row>
    <row r="582" spans="1:9">
      <c r="A582" s="98">
        <v>575</v>
      </c>
      <c r="B582" s="99" t="s">
        <v>519</v>
      </c>
      <c r="C582" s="111" t="s">
        <v>520</v>
      </c>
      <c r="D582" s="99" t="s">
        <v>1152</v>
      </c>
      <c r="E582" s="98"/>
      <c r="F582" s="111" t="s">
        <v>1146</v>
      </c>
      <c r="G582" s="100">
        <v>200000</v>
      </c>
      <c r="H582" s="102" t="s">
        <v>1299</v>
      </c>
      <c r="I582" s="101">
        <v>130000</v>
      </c>
    </row>
    <row r="583" spans="1:9">
      <c r="A583" s="98">
        <v>576</v>
      </c>
      <c r="B583" s="99" t="s">
        <v>519</v>
      </c>
      <c r="C583" s="111" t="s">
        <v>520</v>
      </c>
      <c r="D583" s="99" t="s">
        <v>1153</v>
      </c>
      <c r="E583" s="98"/>
      <c r="F583" s="111" t="s">
        <v>1146</v>
      </c>
      <c r="G583" s="100">
        <v>223000</v>
      </c>
      <c r="H583" s="102" t="s">
        <v>1299</v>
      </c>
      <c r="I583" s="101">
        <v>130000</v>
      </c>
    </row>
    <row r="584" spans="1:9">
      <c r="A584" s="98">
        <v>577</v>
      </c>
      <c r="B584" s="99" t="s">
        <v>519</v>
      </c>
      <c r="C584" s="111" t="s">
        <v>520</v>
      </c>
      <c r="D584" s="99" t="s">
        <v>1155</v>
      </c>
      <c r="E584" s="98"/>
      <c r="F584" s="111" t="s">
        <v>1154</v>
      </c>
      <c r="G584" s="100">
        <v>70000</v>
      </c>
      <c r="H584" s="102" t="s">
        <v>1299</v>
      </c>
      <c r="I584" s="101">
        <v>34000</v>
      </c>
    </row>
    <row r="585" spans="1:9">
      <c r="A585" s="98">
        <v>578</v>
      </c>
      <c r="B585" s="99" t="s">
        <v>519</v>
      </c>
      <c r="C585" s="111" t="s">
        <v>520</v>
      </c>
      <c r="D585" s="99" t="s">
        <v>1156</v>
      </c>
      <c r="E585" s="98"/>
      <c r="F585" s="111" t="s">
        <v>1154</v>
      </c>
      <c r="G585" s="100">
        <v>70000</v>
      </c>
      <c r="H585" s="102" t="s">
        <v>1299</v>
      </c>
      <c r="I585" s="101">
        <v>34000</v>
      </c>
    </row>
    <row r="586" spans="1:9">
      <c r="A586" s="98">
        <v>579</v>
      </c>
      <c r="B586" s="99" t="s">
        <v>519</v>
      </c>
      <c r="C586" s="111" t="s">
        <v>520</v>
      </c>
      <c r="D586" s="99" t="s">
        <v>1157</v>
      </c>
      <c r="E586" s="98"/>
      <c r="F586" s="111" t="s">
        <v>1154</v>
      </c>
      <c r="G586" s="100">
        <v>100000</v>
      </c>
      <c r="H586" s="102" t="s">
        <v>1299</v>
      </c>
      <c r="I586" s="101">
        <v>50000</v>
      </c>
    </row>
    <row r="587" spans="1:9">
      <c r="A587" s="98">
        <v>580</v>
      </c>
      <c r="B587" s="99" t="s">
        <v>519</v>
      </c>
      <c r="C587" s="111" t="s">
        <v>520</v>
      </c>
      <c r="D587" s="99" t="s">
        <v>1158</v>
      </c>
      <c r="E587" s="98"/>
      <c r="F587" s="111" t="s">
        <v>1154</v>
      </c>
      <c r="G587" s="100">
        <v>100000</v>
      </c>
      <c r="H587" s="102" t="s">
        <v>1299</v>
      </c>
      <c r="I587" s="101">
        <v>50000</v>
      </c>
    </row>
    <row r="588" spans="1:9">
      <c r="A588" s="98">
        <v>581</v>
      </c>
      <c r="B588" s="99" t="s">
        <v>519</v>
      </c>
      <c r="C588" s="111" t="s">
        <v>520</v>
      </c>
      <c r="D588" s="99" t="s">
        <v>1159</v>
      </c>
      <c r="E588" s="98"/>
      <c r="F588" s="111" t="s">
        <v>1154</v>
      </c>
      <c r="G588" s="100">
        <v>100000</v>
      </c>
      <c r="H588" s="102" t="s">
        <v>1299</v>
      </c>
      <c r="I588" s="101">
        <v>50000</v>
      </c>
    </row>
    <row r="589" spans="1:9">
      <c r="A589" s="98">
        <v>582</v>
      </c>
      <c r="B589" s="99" t="s">
        <v>519</v>
      </c>
      <c r="C589" s="111" t="s">
        <v>520</v>
      </c>
      <c r="D589" s="99" t="s">
        <v>1160</v>
      </c>
      <c r="E589" s="98"/>
      <c r="F589" s="111" t="s">
        <v>1154</v>
      </c>
      <c r="G589" s="100">
        <v>100000</v>
      </c>
      <c r="H589" s="102" t="s">
        <v>1299</v>
      </c>
      <c r="I589" s="101">
        <v>50000</v>
      </c>
    </row>
    <row r="590" spans="1:9">
      <c r="A590" s="98">
        <v>583</v>
      </c>
      <c r="B590" s="99" t="s">
        <v>519</v>
      </c>
      <c r="C590" s="111" t="s">
        <v>520</v>
      </c>
      <c r="D590" s="99" t="s">
        <v>1161</v>
      </c>
      <c r="E590" s="98"/>
      <c r="F590" s="111" t="s">
        <v>1154</v>
      </c>
      <c r="G590" s="100">
        <v>160000</v>
      </c>
      <c r="H590" s="102" t="s">
        <v>1299</v>
      </c>
      <c r="I590" s="101">
        <v>110000</v>
      </c>
    </row>
    <row r="591" spans="1:9">
      <c r="A591" s="98">
        <v>584</v>
      </c>
      <c r="B591" s="99" t="s">
        <v>519</v>
      </c>
      <c r="C591" s="111" t="s">
        <v>520</v>
      </c>
      <c r="D591" s="99" t="s">
        <v>1162</v>
      </c>
      <c r="E591" s="98"/>
      <c r="F591" s="111" t="s">
        <v>1154</v>
      </c>
      <c r="G591" s="100">
        <v>200000</v>
      </c>
      <c r="H591" s="102" t="s">
        <v>1299</v>
      </c>
      <c r="I591" s="101">
        <v>130000</v>
      </c>
    </row>
    <row r="592" spans="1:9">
      <c r="A592" s="98">
        <v>585</v>
      </c>
      <c r="B592" s="99" t="s">
        <v>519</v>
      </c>
      <c r="C592" s="111" t="s">
        <v>520</v>
      </c>
      <c r="D592" s="99" t="s">
        <v>1163</v>
      </c>
      <c r="E592" s="98"/>
      <c r="F592" s="111" t="s">
        <v>1154</v>
      </c>
      <c r="G592" s="100">
        <v>200000</v>
      </c>
      <c r="H592" s="102" t="s">
        <v>1299</v>
      </c>
      <c r="I592" s="101">
        <v>130000</v>
      </c>
    </row>
    <row r="593" spans="1:9">
      <c r="A593" s="98">
        <v>586</v>
      </c>
      <c r="B593" s="99" t="s">
        <v>519</v>
      </c>
      <c r="C593" s="111" t="s">
        <v>520</v>
      </c>
      <c r="D593" s="99" t="s">
        <v>1164</v>
      </c>
      <c r="E593" s="98"/>
      <c r="F593" s="111" t="s">
        <v>1154</v>
      </c>
      <c r="G593" s="100">
        <v>200000</v>
      </c>
      <c r="H593" s="102" t="s">
        <v>1299</v>
      </c>
      <c r="I593" s="101">
        <v>130000</v>
      </c>
    </row>
    <row r="594" spans="1:9">
      <c r="A594" s="98">
        <v>587</v>
      </c>
      <c r="B594" s="99" t="s">
        <v>519</v>
      </c>
      <c r="C594" s="111" t="s">
        <v>520</v>
      </c>
      <c r="D594" s="99" t="s">
        <v>1165</v>
      </c>
      <c r="E594" s="98"/>
      <c r="F594" s="111" t="s">
        <v>1154</v>
      </c>
      <c r="G594" s="100">
        <v>200000</v>
      </c>
      <c r="H594" s="102" t="s">
        <v>1299</v>
      </c>
      <c r="I594" s="101">
        <v>130000</v>
      </c>
    </row>
    <row r="595" spans="1:9">
      <c r="A595" s="98">
        <v>588</v>
      </c>
      <c r="B595" s="99" t="s">
        <v>519</v>
      </c>
      <c r="C595" s="111" t="s">
        <v>520</v>
      </c>
      <c r="D595" s="99" t="s">
        <v>1166</v>
      </c>
      <c r="E595" s="98"/>
      <c r="F595" s="111" t="s">
        <v>1154</v>
      </c>
      <c r="G595" s="100">
        <v>200000</v>
      </c>
      <c r="H595" s="102" t="s">
        <v>1299</v>
      </c>
      <c r="I595" s="101">
        <v>130000</v>
      </c>
    </row>
    <row r="596" spans="1:9">
      <c r="A596" s="98">
        <v>589</v>
      </c>
      <c r="B596" s="99" t="s">
        <v>519</v>
      </c>
      <c r="C596" s="111" t="s">
        <v>520</v>
      </c>
      <c r="D596" s="99" t="s">
        <v>1167</v>
      </c>
      <c r="E596" s="98"/>
      <c r="F596" s="111" t="s">
        <v>1154</v>
      </c>
      <c r="G596" s="100">
        <v>200000</v>
      </c>
      <c r="H596" s="102" t="s">
        <v>1299</v>
      </c>
      <c r="I596" s="101">
        <v>130000</v>
      </c>
    </row>
    <row r="597" spans="1:9">
      <c r="A597" s="98">
        <v>590</v>
      </c>
      <c r="B597" s="99" t="s">
        <v>519</v>
      </c>
      <c r="C597" s="111" t="s">
        <v>520</v>
      </c>
      <c r="D597" s="99" t="s">
        <v>1168</v>
      </c>
      <c r="E597" s="98"/>
      <c r="F597" s="111" t="s">
        <v>1154</v>
      </c>
      <c r="G597" s="100">
        <v>200000</v>
      </c>
      <c r="H597" s="102" t="s">
        <v>1299</v>
      </c>
      <c r="I597" s="101">
        <v>130000</v>
      </c>
    </row>
    <row r="598" spans="1:9">
      <c r="A598" s="98">
        <v>591</v>
      </c>
      <c r="B598" s="99" t="s">
        <v>519</v>
      </c>
      <c r="C598" s="111" t="s">
        <v>520</v>
      </c>
      <c r="D598" s="99" t="s">
        <v>1169</v>
      </c>
      <c r="E598" s="98"/>
      <c r="F598" s="111" t="s">
        <v>1154</v>
      </c>
      <c r="G598" s="100">
        <v>220000</v>
      </c>
      <c r="H598" s="102" t="s">
        <v>1299</v>
      </c>
      <c r="I598" s="101">
        <v>130000</v>
      </c>
    </row>
    <row r="599" spans="1:9">
      <c r="A599" s="98">
        <v>592</v>
      </c>
      <c r="B599" s="99" t="s">
        <v>519</v>
      </c>
      <c r="C599" s="111" t="s">
        <v>520</v>
      </c>
      <c r="D599" s="99" t="s">
        <v>1170</v>
      </c>
      <c r="E599" s="98"/>
      <c r="F599" s="111" t="s">
        <v>1154</v>
      </c>
      <c r="G599" s="100">
        <v>250000</v>
      </c>
      <c r="H599" s="102" t="s">
        <v>1299</v>
      </c>
      <c r="I599" s="101">
        <v>130000</v>
      </c>
    </row>
    <row r="600" spans="1:9">
      <c r="A600" s="98">
        <v>593</v>
      </c>
      <c r="B600" s="99" t="s">
        <v>519</v>
      </c>
      <c r="C600" s="111" t="s">
        <v>520</v>
      </c>
      <c r="D600" s="99" t="s">
        <v>1171</v>
      </c>
      <c r="E600" s="98"/>
      <c r="F600" s="111" t="s">
        <v>1154</v>
      </c>
      <c r="G600" s="100">
        <v>360000</v>
      </c>
      <c r="H600" s="102" t="s">
        <v>1299</v>
      </c>
      <c r="I600" s="101">
        <v>130000</v>
      </c>
    </row>
    <row r="601" spans="1:9">
      <c r="A601" s="98">
        <v>594</v>
      </c>
      <c r="B601" s="99" t="s">
        <v>519</v>
      </c>
      <c r="C601" s="111" t="s">
        <v>520</v>
      </c>
      <c r="D601" s="99" t="s">
        <v>1182</v>
      </c>
      <c r="E601" s="98"/>
      <c r="F601" s="111" t="s">
        <v>1173</v>
      </c>
      <c r="G601" s="100">
        <v>60000</v>
      </c>
      <c r="H601" s="102" t="s">
        <v>1299</v>
      </c>
      <c r="I601" s="101">
        <v>33000</v>
      </c>
    </row>
    <row r="602" spans="1:9">
      <c r="A602" s="98">
        <v>595</v>
      </c>
      <c r="B602" s="99" t="s">
        <v>519</v>
      </c>
      <c r="C602" s="111" t="s">
        <v>520</v>
      </c>
      <c r="D602" s="99" t="s">
        <v>1183</v>
      </c>
      <c r="E602" s="98"/>
      <c r="F602" s="111" t="s">
        <v>1173</v>
      </c>
      <c r="G602" s="100">
        <v>200000</v>
      </c>
      <c r="H602" s="102" t="s">
        <v>1299</v>
      </c>
      <c r="I602" s="101">
        <v>130000</v>
      </c>
    </row>
    <row r="603" spans="1:9">
      <c r="A603" s="98">
        <v>596</v>
      </c>
      <c r="B603" s="99" t="s">
        <v>519</v>
      </c>
      <c r="C603" s="111" t="s">
        <v>520</v>
      </c>
      <c r="D603" s="99" t="s">
        <v>1192</v>
      </c>
      <c r="E603" s="98"/>
      <c r="F603" s="111" t="s">
        <v>1185</v>
      </c>
      <c r="G603" s="100">
        <v>60000</v>
      </c>
      <c r="H603" s="102" t="s">
        <v>1299</v>
      </c>
      <c r="I603" s="101">
        <v>32000</v>
      </c>
    </row>
    <row r="604" spans="1:9">
      <c r="A604" s="98">
        <v>597</v>
      </c>
      <c r="B604" s="99" t="s">
        <v>519</v>
      </c>
      <c r="C604" s="111" t="s">
        <v>520</v>
      </c>
      <c r="D604" s="99" t="s">
        <v>1193</v>
      </c>
      <c r="E604" s="98"/>
      <c r="F604" s="111" t="s">
        <v>1185</v>
      </c>
      <c r="G604" s="100">
        <v>70000</v>
      </c>
      <c r="H604" s="102" t="s">
        <v>1299</v>
      </c>
      <c r="I604" s="101">
        <v>25000</v>
      </c>
    </row>
    <row r="605" spans="1:9">
      <c r="A605" s="98">
        <v>598</v>
      </c>
      <c r="B605" s="99" t="s">
        <v>519</v>
      </c>
      <c r="C605" s="111" t="s">
        <v>520</v>
      </c>
      <c r="D605" s="99" t="s">
        <v>1194</v>
      </c>
      <c r="E605" s="98"/>
      <c r="F605" s="111" t="s">
        <v>1185</v>
      </c>
      <c r="G605" s="100">
        <v>70000</v>
      </c>
      <c r="H605" s="102" t="s">
        <v>1299</v>
      </c>
      <c r="I605" s="101">
        <v>30000</v>
      </c>
    </row>
    <row r="606" spans="1:9">
      <c r="A606" s="98">
        <v>599</v>
      </c>
      <c r="B606" s="99" t="s">
        <v>519</v>
      </c>
      <c r="C606" s="111" t="s">
        <v>520</v>
      </c>
      <c r="D606" s="99" t="s">
        <v>1195</v>
      </c>
      <c r="E606" s="98"/>
      <c r="F606" s="111" t="s">
        <v>1185</v>
      </c>
      <c r="G606" s="100">
        <v>100000</v>
      </c>
      <c r="H606" s="102" t="s">
        <v>1299</v>
      </c>
      <c r="I606" s="101">
        <v>50000</v>
      </c>
    </row>
    <row r="607" spans="1:9">
      <c r="A607" s="98">
        <v>600</v>
      </c>
      <c r="B607" s="99" t="s">
        <v>519</v>
      </c>
      <c r="C607" s="111" t="s">
        <v>520</v>
      </c>
      <c r="D607" s="99" t="s">
        <v>1196</v>
      </c>
      <c r="E607" s="98"/>
      <c r="F607" s="111" t="s">
        <v>1185</v>
      </c>
      <c r="G607" s="100">
        <v>100000</v>
      </c>
      <c r="H607" s="102" t="s">
        <v>1299</v>
      </c>
      <c r="I607" s="101">
        <v>50000</v>
      </c>
    </row>
    <row r="608" spans="1:9">
      <c r="A608" s="98">
        <v>601</v>
      </c>
      <c r="B608" s="99" t="s">
        <v>519</v>
      </c>
      <c r="C608" s="111" t="s">
        <v>520</v>
      </c>
      <c r="D608" s="99" t="s">
        <v>1197</v>
      </c>
      <c r="E608" s="98"/>
      <c r="F608" s="111" t="s">
        <v>1185</v>
      </c>
      <c r="G608" s="100">
        <v>100000</v>
      </c>
      <c r="H608" s="102" t="s">
        <v>1299</v>
      </c>
      <c r="I608" s="101">
        <v>50000</v>
      </c>
    </row>
    <row r="609" spans="1:9">
      <c r="A609" s="98">
        <v>602</v>
      </c>
      <c r="B609" s="99" t="s">
        <v>519</v>
      </c>
      <c r="C609" s="111" t="s">
        <v>520</v>
      </c>
      <c r="D609" s="99" t="s">
        <v>1198</v>
      </c>
      <c r="E609" s="98"/>
      <c r="F609" s="111" t="s">
        <v>1185</v>
      </c>
      <c r="G609" s="100">
        <v>100000</v>
      </c>
      <c r="H609" s="102" t="s">
        <v>1299</v>
      </c>
      <c r="I609" s="101">
        <v>50000</v>
      </c>
    </row>
    <row r="610" spans="1:9">
      <c r="A610" s="98">
        <v>603</v>
      </c>
      <c r="B610" s="99" t="s">
        <v>519</v>
      </c>
      <c r="C610" s="111" t="s">
        <v>520</v>
      </c>
      <c r="D610" s="99" t="s">
        <v>1199</v>
      </c>
      <c r="E610" s="98"/>
      <c r="F610" s="111" t="s">
        <v>1185</v>
      </c>
      <c r="G610" s="100">
        <v>100000</v>
      </c>
      <c r="H610" s="102" t="s">
        <v>1299</v>
      </c>
      <c r="I610" s="101">
        <v>50000</v>
      </c>
    </row>
    <row r="611" spans="1:9">
      <c r="A611" s="98">
        <v>604</v>
      </c>
      <c r="B611" s="99" t="s">
        <v>519</v>
      </c>
      <c r="C611" s="111" t="s">
        <v>520</v>
      </c>
      <c r="D611" s="99" t="s">
        <v>1200</v>
      </c>
      <c r="E611" s="98"/>
      <c r="F611" s="111" t="s">
        <v>1185</v>
      </c>
      <c r="G611" s="100">
        <v>150000</v>
      </c>
      <c r="H611" s="102" t="s">
        <v>1299</v>
      </c>
      <c r="I611" s="101">
        <v>100000</v>
      </c>
    </row>
    <row r="612" spans="1:9">
      <c r="A612" s="98">
        <v>605</v>
      </c>
      <c r="B612" s="99" t="s">
        <v>519</v>
      </c>
      <c r="C612" s="111" t="s">
        <v>520</v>
      </c>
      <c r="D612" s="99" t="s">
        <v>1201</v>
      </c>
      <c r="E612" s="98"/>
      <c r="F612" s="111" t="s">
        <v>1185</v>
      </c>
      <c r="G612" s="100">
        <v>200000</v>
      </c>
      <c r="H612" s="102" t="s">
        <v>1299</v>
      </c>
      <c r="I612" s="101">
        <v>130000</v>
      </c>
    </row>
    <row r="613" spans="1:9">
      <c r="A613" s="98">
        <v>606</v>
      </c>
      <c r="B613" s="99" t="s">
        <v>519</v>
      </c>
      <c r="C613" s="111" t="s">
        <v>520</v>
      </c>
      <c r="D613" s="99" t="s">
        <v>1202</v>
      </c>
      <c r="E613" s="98"/>
      <c r="F613" s="111" t="s">
        <v>1185</v>
      </c>
      <c r="G613" s="100">
        <v>200000</v>
      </c>
      <c r="H613" s="102" t="s">
        <v>1299</v>
      </c>
      <c r="I613" s="101">
        <v>130000</v>
      </c>
    </row>
    <row r="614" spans="1:9">
      <c r="A614" s="98">
        <v>607</v>
      </c>
      <c r="B614" s="99" t="s">
        <v>519</v>
      </c>
      <c r="C614" s="111" t="s">
        <v>520</v>
      </c>
      <c r="D614" s="99" t="s">
        <v>1203</v>
      </c>
      <c r="E614" s="98"/>
      <c r="F614" s="111" t="s">
        <v>1185</v>
      </c>
      <c r="G614" s="100">
        <v>200000</v>
      </c>
      <c r="H614" s="102" t="s">
        <v>1299</v>
      </c>
      <c r="I614" s="101">
        <v>130000</v>
      </c>
    </row>
    <row r="615" spans="1:9">
      <c r="A615" s="98">
        <v>608</v>
      </c>
      <c r="B615" s="99" t="s">
        <v>519</v>
      </c>
      <c r="C615" s="111" t="s">
        <v>520</v>
      </c>
      <c r="D615" s="99" t="s">
        <v>1204</v>
      </c>
      <c r="E615" s="98"/>
      <c r="F615" s="111" t="s">
        <v>1185</v>
      </c>
      <c r="G615" s="100">
        <v>200000</v>
      </c>
      <c r="H615" s="102" t="s">
        <v>1299</v>
      </c>
      <c r="I615" s="101">
        <v>130000</v>
      </c>
    </row>
    <row r="616" spans="1:9">
      <c r="A616" s="98">
        <v>609</v>
      </c>
      <c r="B616" s="99" t="s">
        <v>519</v>
      </c>
      <c r="C616" s="111" t="s">
        <v>520</v>
      </c>
      <c r="D616" s="99" t="s">
        <v>1205</v>
      </c>
      <c r="E616" s="98"/>
      <c r="F616" s="111" t="s">
        <v>1185</v>
      </c>
      <c r="G616" s="100">
        <v>200000</v>
      </c>
      <c r="H616" s="102" t="s">
        <v>1299</v>
      </c>
      <c r="I616" s="101">
        <v>130000</v>
      </c>
    </row>
    <row r="617" spans="1:9">
      <c r="A617" s="98">
        <v>610</v>
      </c>
      <c r="B617" s="99" t="s">
        <v>519</v>
      </c>
      <c r="C617" s="111" t="s">
        <v>520</v>
      </c>
      <c r="D617" s="99" t="s">
        <v>1206</v>
      </c>
      <c r="E617" s="98"/>
      <c r="F617" s="111" t="s">
        <v>1185</v>
      </c>
      <c r="G617" s="100">
        <v>200000</v>
      </c>
      <c r="H617" s="102" t="s">
        <v>1299</v>
      </c>
      <c r="I617" s="101">
        <v>130000</v>
      </c>
    </row>
    <row r="618" spans="1:9">
      <c r="A618" s="98">
        <v>611</v>
      </c>
      <c r="B618" s="99" t="s">
        <v>519</v>
      </c>
      <c r="C618" s="111" t="s">
        <v>520</v>
      </c>
      <c r="D618" s="99" t="s">
        <v>1207</v>
      </c>
      <c r="E618" s="98"/>
      <c r="F618" s="111" t="s">
        <v>1185</v>
      </c>
      <c r="G618" s="100">
        <v>300000</v>
      </c>
      <c r="H618" s="102" t="s">
        <v>1299</v>
      </c>
      <c r="I618" s="101">
        <v>130000</v>
      </c>
    </row>
    <row r="619" spans="1:9">
      <c r="A619" s="98">
        <v>612</v>
      </c>
      <c r="B619" s="99" t="s">
        <v>519</v>
      </c>
      <c r="C619" s="111" t="s">
        <v>520</v>
      </c>
      <c r="D619" s="99" t="s">
        <v>1208</v>
      </c>
      <c r="E619" s="98"/>
      <c r="F619" s="111" t="s">
        <v>1185</v>
      </c>
      <c r="G619" s="100">
        <v>300000</v>
      </c>
      <c r="H619" s="102" t="s">
        <v>1299</v>
      </c>
      <c r="I619" s="101">
        <v>130000</v>
      </c>
    </row>
    <row r="620" spans="1:9">
      <c r="A620" s="98">
        <v>613</v>
      </c>
      <c r="B620" s="99" t="s">
        <v>519</v>
      </c>
      <c r="C620" s="111" t="s">
        <v>520</v>
      </c>
      <c r="D620" s="99" t="s">
        <v>1221</v>
      </c>
      <c r="E620" s="98"/>
      <c r="F620" s="111" t="s">
        <v>1210</v>
      </c>
      <c r="G620" s="100">
        <v>60000</v>
      </c>
      <c r="H620" s="102" t="s">
        <v>1299</v>
      </c>
      <c r="I620" s="101">
        <v>25000</v>
      </c>
    </row>
    <row r="621" spans="1:9">
      <c r="A621" s="98">
        <v>614</v>
      </c>
      <c r="B621" s="99" t="s">
        <v>519</v>
      </c>
      <c r="C621" s="111" t="s">
        <v>520</v>
      </c>
      <c r="D621" s="99" t="s">
        <v>1222</v>
      </c>
      <c r="E621" s="98"/>
      <c r="F621" s="111" t="s">
        <v>1210</v>
      </c>
      <c r="G621" s="100">
        <v>100000</v>
      </c>
      <c r="H621" s="102" t="s">
        <v>1299</v>
      </c>
      <c r="I621" s="100">
        <v>50000</v>
      </c>
    </row>
    <row r="622" spans="1:9">
      <c r="A622" s="98">
        <v>615</v>
      </c>
      <c r="B622" s="99" t="s">
        <v>519</v>
      </c>
      <c r="C622" s="111" t="s">
        <v>520</v>
      </c>
      <c r="D622" s="99" t="s">
        <v>1223</v>
      </c>
      <c r="E622" s="98"/>
      <c r="F622" s="111" t="s">
        <v>1210</v>
      </c>
      <c r="G622" s="100">
        <v>100000</v>
      </c>
      <c r="H622" s="102" t="s">
        <v>1299</v>
      </c>
      <c r="I622" s="100">
        <v>50000</v>
      </c>
    </row>
    <row r="623" spans="1:9">
      <c r="A623" s="98">
        <v>616</v>
      </c>
      <c r="B623" s="99" t="s">
        <v>519</v>
      </c>
      <c r="C623" s="111" t="s">
        <v>520</v>
      </c>
      <c r="D623" s="99" t="s">
        <v>1224</v>
      </c>
      <c r="E623" s="98"/>
      <c r="F623" s="111" t="s">
        <v>1210</v>
      </c>
      <c r="G623" s="100">
        <v>100000</v>
      </c>
      <c r="H623" s="102" t="s">
        <v>1299</v>
      </c>
      <c r="I623" s="100">
        <v>50000</v>
      </c>
    </row>
    <row r="624" spans="1:9">
      <c r="A624" s="98">
        <v>617</v>
      </c>
      <c r="B624" s="99" t="s">
        <v>519</v>
      </c>
      <c r="C624" s="111" t="s">
        <v>520</v>
      </c>
      <c r="D624" s="99" t="s">
        <v>1225</v>
      </c>
      <c r="E624" s="98"/>
      <c r="F624" s="111" t="s">
        <v>1210</v>
      </c>
      <c r="G624" s="100">
        <v>140000</v>
      </c>
      <c r="H624" s="102" t="s">
        <v>1299</v>
      </c>
      <c r="I624" s="100">
        <v>90000</v>
      </c>
    </row>
    <row r="625" spans="1:9">
      <c r="A625" s="98">
        <v>618</v>
      </c>
      <c r="B625" s="99" t="s">
        <v>519</v>
      </c>
      <c r="C625" s="111" t="s">
        <v>520</v>
      </c>
      <c r="D625" s="99" t="s">
        <v>1226</v>
      </c>
      <c r="E625" s="98"/>
      <c r="F625" s="111" t="s">
        <v>1210</v>
      </c>
      <c r="G625" s="100">
        <v>175000</v>
      </c>
      <c r="H625" s="102" t="s">
        <v>1299</v>
      </c>
      <c r="I625" s="100">
        <v>125000</v>
      </c>
    </row>
    <row r="626" spans="1:9">
      <c r="A626" s="98">
        <v>619</v>
      </c>
      <c r="B626" s="99" t="s">
        <v>519</v>
      </c>
      <c r="C626" s="111" t="s">
        <v>520</v>
      </c>
      <c r="D626" s="99" t="s">
        <v>1227</v>
      </c>
      <c r="E626" s="98"/>
      <c r="F626" s="111" t="s">
        <v>1210</v>
      </c>
      <c r="G626" s="100">
        <v>200000</v>
      </c>
      <c r="H626" s="102" t="s">
        <v>1299</v>
      </c>
      <c r="I626" s="100">
        <v>130000</v>
      </c>
    </row>
    <row r="627" spans="1:9">
      <c r="A627" s="98">
        <v>620</v>
      </c>
      <c r="B627" s="99" t="s">
        <v>519</v>
      </c>
      <c r="C627" s="111" t="s">
        <v>520</v>
      </c>
      <c r="D627" s="99" t="s">
        <v>1228</v>
      </c>
      <c r="E627" s="98"/>
      <c r="F627" s="111" t="s">
        <v>1210</v>
      </c>
      <c r="G627" s="100">
        <v>205000</v>
      </c>
      <c r="H627" s="102" t="s">
        <v>1299</v>
      </c>
      <c r="I627" s="100">
        <v>130000</v>
      </c>
    </row>
    <row r="628" spans="1:9">
      <c r="A628" s="98">
        <v>621</v>
      </c>
      <c r="B628" s="99" t="s">
        <v>519</v>
      </c>
      <c r="C628" s="111" t="s">
        <v>520</v>
      </c>
      <c r="D628" s="99" t="s">
        <v>1229</v>
      </c>
      <c r="E628" s="98"/>
      <c r="F628" s="111" t="s">
        <v>1210</v>
      </c>
      <c r="G628" s="100">
        <v>225000</v>
      </c>
      <c r="H628" s="102" t="s">
        <v>1299</v>
      </c>
      <c r="I628" s="100">
        <v>130000</v>
      </c>
    </row>
    <row r="629" spans="1:9">
      <c r="A629" s="98">
        <v>622</v>
      </c>
      <c r="B629" s="99" t="s">
        <v>519</v>
      </c>
      <c r="C629" s="111" t="s">
        <v>520</v>
      </c>
      <c r="D629" s="99" t="s">
        <v>1230</v>
      </c>
      <c r="E629" s="98"/>
      <c r="F629" s="111" t="s">
        <v>1210</v>
      </c>
      <c r="G629" s="100">
        <v>300000</v>
      </c>
      <c r="H629" s="102" t="s">
        <v>1299</v>
      </c>
      <c r="I629" s="100">
        <v>130000</v>
      </c>
    </row>
    <row r="630" spans="1:9">
      <c r="A630" s="98">
        <v>623</v>
      </c>
      <c r="B630" s="99" t="s">
        <v>519</v>
      </c>
      <c r="C630" s="111" t="s">
        <v>520</v>
      </c>
      <c r="D630" s="99" t="s">
        <v>1239</v>
      </c>
      <c r="E630" s="98"/>
      <c r="F630" s="111" t="s">
        <v>1231</v>
      </c>
      <c r="G630" s="100">
        <v>70000</v>
      </c>
      <c r="H630" s="102" t="s">
        <v>1299</v>
      </c>
      <c r="I630" s="101">
        <v>35000</v>
      </c>
    </row>
    <row r="631" spans="1:9">
      <c r="A631" s="98">
        <v>624</v>
      </c>
      <c r="B631" s="99" t="s">
        <v>519</v>
      </c>
      <c r="C631" s="111" t="s">
        <v>520</v>
      </c>
      <c r="D631" s="99" t="s">
        <v>1240</v>
      </c>
      <c r="E631" s="98"/>
      <c r="F631" s="111" t="s">
        <v>1231</v>
      </c>
      <c r="G631" s="100">
        <v>150000</v>
      </c>
      <c r="H631" s="102" t="s">
        <v>1299</v>
      </c>
      <c r="I631" s="101">
        <v>100000</v>
      </c>
    </row>
    <row r="632" spans="1:9">
      <c r="A632" s="98">
        <v>625</v>
      </c>
      <c r="B632" s="99" t="s">
        <v>519</v>
      </c>
      <c r="C632" s="111" t="s">
        <v>520</v>
      </c>
      <c r="D632" s="99" t="s">
        <v>1241</v>
      </c>
      <c r="E632" s="98"/>
      <c r="F632" s="111" t="s">
        <v>1231</v>
      </c>
      <c r="G632" s="100">
        <v>180000</v>
      </c>
      <c r="H632" s="102" t="s">
        <v>1299</v>
      </c>
      <c r="I632" s="101">
        <v>130000</v>
      </c>
    </row>
    <row r="633" spans="1:9">
      <c r="A633" s="98">
        <v>626</v>
      </c>
      <c r="B633" s="99" t="s">
        <v>519</v>
      </c>
      <c r="C633" s="111" t="s">
        <v>520</v>
      </c>
      <c r="D633" s="99" t="s">
        <v>1242</v>
      </c>
      <c r="E633" s="98"/>
      <c r="F633" s="111" t="s">
        <v>1231</v>
      </c>
      <c r="G633" s="100">
        <v>180000</v>
      </c>
      <c r="H633" s="102" t="s">
        <v>1299</v>
      </c>
      <c r="I633" s="101">
        <v>130000</v>
      </c>
    </row>
    <row r="634" spans="1:9">
      <c r="A634" s="98">
        <v>627</v>
      </c>
      <c r="B634" s="99" t="s">
        <v>519</v>
      </c>
      <c r="C634" s="111" t="s">
        <v>520</v>
      </c>
      <c r="D634" s="99" t="s">
        <v>1243</v>
      </c>
      <c r="E634" s="98"/>
      <c r="F634" s="111" t="s">
        <v>1231</v>
      </c>
      <c r="G634" s="100">
        <v>180000</v>
      </c>
      <c r="H634" s="102" t="s">
        <v>1299</v>
      </c>
      <c r="I634" s="101">
        <v>130000</v>
      </c>
    </row>
    <row r="635" spans="1:9">
      <c r="A635" s="98">
        <v>628</v>
      </c>
      <c r="B635" s="99" t="s">
        <v>519</v>
      </c>
      <c r="C635" s="111" t="s">
        <v>520</v>
      </c>
      <c r="D635" s="99" t="s">
        <v>1244</v>
      </c>
      <c r="E635" s="98"/>
      <c r="F635" s="111" t="s">
        <v>1231</v>
      </c>
      <c r="G635" s="100">
        <v>180000</v>
      </c>
      <c r="H635" s="102" t="s">
        <v>1299</v>
      </c>
      <c r="I635" s="101">
        <v>130000</v>
      </c>
    </row>
    <row r="636" spans="1:9">
      <c r="A636" s="98">
        <v>629</v>
      </c>
      <c r="B636" s="99" t="s">
        <v>519</v>
      </c>
      <c r="C636" s="111" t="s">
        <v>520</v>
      </c>
      <c r="D636" s="99" t="s">
        <v>1245</v>
      </c>
      <c r="E636" s="98"/>
      <c r="F636" s="111" t="s">
        <v>1231</v>
      </c>
      <c r="G636" s="100">
        <v>180000</v>
      </c>
      <c r="H636" s="102" t="s">
        <v>1299</v>
      </c>
      <c r="I636" s="101">
        <v>130000</v>
      </c>
    </row>
    <row r="637" spans="1:9">
      <c r="A637" s="98">
        <v>630</v>
      </c>
      <c r="B637" s="99" t="s">
        <v>519</v>
      </c>
      <c r="C637" s="111" t="s">
        <v>520</v>
      </c>
      <c r="D637" s="99" t="s">
        <v>1246</v>
      </c>
      <c r="E637" s="98"/>
      <c r="F637" s="111" t="s">
        <v>1231</v>
      </c>
      <c r="G637" s="100">
        <v>200000</v>
      </c>
      <c r="H637" s="102" t="s">
        <v>1299</v>
      </c>
      <c r="I637" s="101">
        <v>130000</v>
      </c>
    </row>
    <row r="638" spans="1:9">
      <c r="A638" s="98">
        <v>631</v>
      </c>
      <c r="B638" s="99" t="s">
        <v>519</v>
      </c>
      <c r="C638" s="111" t="s">
        <v>520</v>
      </c>
      <c r="D638" s="99" t="s">
        <v>1247</v>
      </c>
      <c r="E638" s="98"/>
      <c r="F638" s="111" t="s">
        <v>1231</v>
      </c>
      <c r="G638" s="100">
        <v>200000</v>
      </c>
      <c r="H638" s="102" t="s">
        <v>1299</v>
      </c>
      <c r="I638" s="101">
        <v>130000</v>
      </c>
    </row>
    <row r="639" spans="1:9">
      <c r="A639" s="98">
        <v>632</v>
      </c>
      <c r="B639" s="99" t="s">
        <v>519</v>
      </c>
      <c r="C639" s="111" t="s">
        <v>520</v>
      </c>
      <c r="D639" s="99" t="s">
        <v>1248</v>
      </c>
      <c r="E639" s="98"/>
      <c r="F639" s="111" t="s">
        <v>1231</v>
      </c>
      <c r="G639" s="100">
        <v>200000</v>
      </c>
      <c r="H639" s="102" t="s">
        <v>1299</v>
      </c>
      <c r="I639" s="101">
        <v>130000</v>
      </c>
    </row>
    <row r="640" spans="1:9">
      <c r="A640" s="98">
        <v>633</v>
      </c>
      <c r="B640" s="99" t="s">
        <v>519</v>
      </c>
      <c r="C640" s="111" t="s">
        <v>520</v>
      </c>
      <c r="D640" s="99" t="s">
        <v>1249</v>
      </c>
      <c r="E640" s="98"/>
      <c r="F640" s="111" t="s">
        <v>1231</v>
      </c>
      <c r="G640" s="100">
        <v>200000</v>
      </c>
      <c r="H640" s="102" t="s">
        <v>1299</v>
      </c>
      <c r="I640" s="101">
        <v>130000</v>
      </c>
    </row>
    <row r="641" spans="1:9">
      <c r="A641" s="98">
        <v>634</v>
      </c>
      <c r="B641" s="99" t="s">
        <v>519</v>
      </c>
      <c r="C641" s="111" t="s">
        <v>520</v>
      </c>
      <c r="D641" s="99" t="s">
        <v>1250</v>
      </c>
      <c r="E641" s="98"/>
      <c r="F641" s="111" t="s">
        <v>1231</v>
      </c>
      <c r="G641" s="100">
        <v>200000</v>
      </c>
      <c r="H641" s="102" t="s">
        <v>1299</v>
      </c>
      <c r="I641" s="101">
        <v>130000</v>
      </c>
    </row>
    <row r="642" spans="1:9">
      <c r="A642" s="98">
        <v>635</v>
      </c>
      <c r="B642" s="99" t="s">
        <v>519</v>
      </c>
      <c r="C642" s="111" t="s">
        <v>520</v>
      </c>
      <c r="D642" s="99" t="s">
        <v>1255</v>
      </c>
      <c r="E642" s="98"/>
      <c r="F642" s="111" t="s">
        <v>1252</v>
      </c>
      <c r="G642" s="100">
        <f>59000+59000</f>
        <v>118000</v>
      </c>
      <c r="H642" s="102" t="s">
        <v>1299</v>
      </c>
      <c r="I642" s="101">
        <v>68000</v>
      </c>
    </row>
    <row r="643" spans="1:9">
      <c r="A643" s="98">
        <v>636</v>
      </c>
      <c r="B643" s="99" t="s">
        <v>519</v>
      </c>
      <c r="C643" s="111" t="s">
        <v>520</v>
      </c>
      <c r="D643" s="99" t="s">
        <v>1256</v>
      </c>
      <c r="E643" s="98"/>
      <c r="F643" s="111" t="s">
        <v>1252</v>
      </c>
      <c r="G643" s="100">
        <v>70000</v>
      </c>
      <c r="H643" s="102" t="s">
        <v>1299</v>
      </c>
      <c r="I643" s="101">
        <v>35000</v>
      </c>
    </row>
    <row r="644" spans="1:9">
      <c r="A644" s="98">
        <v>637</v>
      </c>
      <c r="B644" s="99" t="s">
        <v>519</v>
      </c>
      <c r="C644" s="111" t="s">
        <v>520</v>
      </c>
      <c r="D644" s="99" t="s">
        <v>1257</v>
      </c>
      <c r="E644" s="98"/>
      <c r="F644" s="111" t="s">
        <v>1252</v>
      </c>
      <c r="G644" s="100">
        <v>200000</v>
      </c>
      <c r="H644" s="102" t="s">
        <v>1299</v>
      </c>
      <c r="I644" s="101">
        <v>130000</v>
      </c>
    </row>
    <row r="645" spans="1:9">
      <c r="A645" s="98">
        <v>638</v>
      </c>
      <c r="B645" s="99" t="s">
        <v>519</v>
      </c>
      <c r="C645" s="111" t="s">
        <v>520</v>
      </c>
      <c r="D645" s="99" t="s">
        <v>1258</v>
      </c>
      <c r="E645" s="98"/>
      <c r="F645" s="111" t="s">
        <v>1252</v>
      </c>
      <c r="G645" s="100">
        <v>146000</v>
      </c>
      <c r="H645" s="102" t="s">
        <v>1299</v>
      </c>
      <c r="I645" s="101">
        <v>96000</v>
      </c>
    </row>
    <row r="646" spans="1:9">
      <c r="A646" s="98">
        <v>639</v>
      </c>
      <c r="B646" s="99" t="s">
        <v>519</v>
      </c>
      <c r="C646" s="111" t="s">
        <v>520</v>
      </c>
      <c r="D646" s="99" t="s">
        <v>1259</v>
      </c>
      <c r="E646" s="98"/>
      <c r="F646" s="111" t="s">
        <v>1252</v>
      </c>
      <c r="G646" s="100">
        <v>180000</v>
      </c>
      <c r="H646" s="102" t="s">
        <v>1299</v>
      </c>
      <c r="I646" s="101">
        <v>130000</v>
      </c>
    </row>
    <row r="647" spans="1:9">
      <c r="A647" s="98">
        <v>640</v>
      </c>
      <c r="B647" s="99" t="s">
        <v>519</v>
      </c>
      <c r="C647" s="111" t="s">
        <v>520</v>
      </c>
      <c r="D647" s="99" t="s">
        <v>1260</v>
      </c>
      <c r="E647" s="98"/>
      <c r="F647" s="111" t="s">
        <v>1252</v>
      </c>
      <c r="G647" s="100">
        <v>200000</v>
      </c>
      <c r="H647" s="102" t="s">
        <v>1299</v>
      </c>
      <c r="I647" s="101">
        <v>130000</v>
      </c>
    </row>
    <row r="648" spans="1:9">
      <c r="A648" s="98">
        <v>641</v>
      </c>
      <c r="B648" s="99" t="s">
        <v>519</v>
      </c>
      <c r="C648" s="111" t="s">
        <v>520</v>
      </c>
      <c r="D648" s="99" t="s">
        <v>1261</v>
      </c>
      <c r="E648" s="98"/>
      <c r="F648" s="111" t="s">
        <v>1252</v>
      </c>
      <c r="G648" s="100">
        <v>200000</v>
      </c>
      <c r="H648" s="102" t="s">
        <v>1299</v>
      </c>
      <c r="I648" s="101">
        <v>130000</v>
      </c>
    </row>
    <row r="649" spans="1:9">
      <c r="A649" s="98">
        <v>642</v>
      </c>
      <c r="B649" s="99" t="s">
        <v>519</v>
      </c>
      <c r="C649" s="111" t="s">
        <v>520</v>
      </c>
      <c r="D649" s="99" t="s">
        <v>1262</v>
      </c>
      <c r="E649" s="98"/>
      <c r="F649" s="111" t="s">
        <v>1252</v>
      </c>
      <c r="G649" s="100">
        <v>300000</v>
      </c>
      <c r="H649" s="102" t="s">
        <v>1299</v>
      </c>
      <c r="I649" s="101">
        <v>130000</v>
      </c>
    </row>
    <row r="650" spans="1:9">
      <c r="A650" s="98">
        <v>643</v>
      </c>
      <c r="B650" s="99" t="s">
        <v>519</v>
      </c>
      <c r="C650" s="111" t="s">
        <v>520</v>
      </c>
      <c r="D650" s="99" t="s">
        <v>1278</v>
      </c>
      <c r="E650" s="98"/>
      <c r="F650" s="111" t="s">
        <v>1264</v>
      </c>
      <c r="G650" s="100">
        <v>59800</v>
      </c>
      <c r="H650" s="102" t="s">
        <v>1299</v>
      </c>
      <c r="I650" s="101">
        <v>30800</v>
      </c>
    </row>
    <row r="651" spans="1:9">
      <c r="A651" s="98">
        <v>644</v>
      </c>
      <c r="B651" s="99" t="s">
        <v>519</v>
      </c>
      <c r="C651" s="111" t="s">
        <v>520</v>
      </c>
      <c r="D651" s="99" t="s">
        <v>1279</v>
      </c>
      <c r="E651" s="98"/>
      <c r="F651" s="111" t="s">
        <v>1264</v>
      </c>
      <c r="G651" s="100">
        <v>60000</v>
      </c>
      <c r="H651" s="102" t="s">
        <v>1299</v>
      </c>
      <c r="I651" s="101">
        <v>32000</v>
      </c>
    </row>
    <row r="652" spans="1:9">
      <c r="A652" s="98">
        <v>645</v>
      </c>
      <c r="B652" s="99" t="s">
        <v>519</v>
      </c>
      <c r="C652" s="111" t="s">
        <v>520</v>
      </c>
      <c r="D652" s="99" t="s">
        <v>1280</v>
      </c>
      <c r="E652" s="98"/>
      <c r="F652" s="111" t="s">
        <v>1264</v>
      </c>
      <c r="G652" s="100">
        <v>60000</v>
      </c>
      <c r="H652" s="102" t="s">
        <v>1299</v>
      </c>
      <c r="I652" s="101">
        <v>32000</v>
      </c>
    </row>
    <row r="653" spans="1:9">
      <c r="A653" s="98">
        <v>646</v>
      </c>
      <c r="B653" s="99" t="s">
        <v>519</v>
      </c>
      <c r="C653" s="111" t="s">
        <v>520</v>
      </c>
      <c r="D653" s="99" t="s">
        <v>1281</v>
      </c>
      <c r="E653" s="98"/>
      <c r="F653" s="111" t="s">
        <v>1264</v>
      </c>
      <c r="G653" s="100">
        <v>60000</v>
      </c>
      <c r="H653" s="102" t="s">
        <v>1299</v>
      </c>
      <c r="I653" s="101">
        <v>36000</v>
      </c>
    </row>
    <row r="654" spans="1:9">
      <c r="A654" s="98">
        <v>647</v>
      </c>
      <c r="B654" s="99" t="s">
        <v>519</v>
      </c>
      <c r="C654" s="111" t="s">
        <v>520</v>
      </c>
      <c r="D654" s="99" t="s">
        <v>1282</v>
      </c>
      <c r="E654" s="98"/>
      <c r="F654" s="111" t="s">
        <v>1264</v>
      </c>
      <c r="G654" s="100">
        <v>60000</v>
      </c>
      <c r="H654" s="102" t="s">
        <v>1299</v>
      </c>
      <c r="I654" s="101">
        <v>35000</v>
      </c>
    </row>
    <row r="655" spans="1:9">
      <c r="A655" s="98">
        <v>648</v>
      </c>
      <c r="B655" s="99" t="s">
        <v>519</v>
      </c>
      <c r="C655" s="111" t="s">
        <v>520</v>
      </c>
      <c r="D655" s="99" t="s">
        <v>1283</v>
      </c>
      <c r="E655" s="98"/>
      <c r="F655" s="111" t="s">
        <v>1264</v>
      </c>
      <c r="G655" s="100">
        <v>60000</v>
      </c>
      <c r="H655" s="102" t="s">
        <v>1299</v>
      </c>
      <c r="I655" s="101">
        <v>34000</v>
      </c>
    </row>
    <row r="656" spans="1:9">
      <c r="A656" s="98">
        <v>649</v>
      </c>
      <c r="B656" s="99" t="s">
        <v>519</v>
      </c>
      <c r="C656" s="111" t="s">
        <v>520</v>
      </c>
      <c r="D656" s="99" t="s">
        <v>1284</v>
      </c>
      <c r="E656" s="98"/>
      <c r="F656" s="111" t="s">
        <v>1264</v>
      </c>
      <c r="G656" s="100">
        <v>60000</v>
      </c>
      <c r="H656" s="102" t="s">
        <v>1299</v>
      </c>
      <c r="I656" s="101">
        <v>34000</v>
      </c>
    </row>
    <row r="657" spans="1:9">
      <c r="A657" s="98">
        <v>650</v>
      </c>
      <c r="B657" s="99" t="s">
        <v>519</v>
      </c>
      <c r="C657" s="111" t="s">
        <v>520</v>
      </c>
      <c r="D657" s="99" t="s">
        <v>1285</v>
      </c>
      <c r="E657" s="98"/>
      <c r="F657" s="111" t="s">
        <v>1264</v>
      </c>
      <c r="G657" s="100">
        <v>60000</v>
      </c>
      <c r="H657" s="102" t="s">
        <v>1299</v>
      </c>
      <c r="I657" s="101">
        <v>34000</v>
      </c>
    </row>
    <row r="658" spans="1:9">
      <c r="A658" s="98">
        <v>651</v>
      </c>
      <c r="B658" s="99" t="s">
        <v>519</v>
      </c>
      <c r="C658" s="111" t="s">
        <v>520</v>
      </c>
      <c r="D658" s="99" t="s">
        <v>1286</v>
      </c>
      <c r="E658" s="98"/>
      <c r="F658" s="111" t="s">
        <v>1264</v>
      </c>
      <c r="G658" s="100">
        <v>70000</v>
      </c>
      <c r="H658" s="102" t="s">
        <v>1299</v>
      </c>
      <c r="I658" s="101">
        <v>35000</v>
      </c>
    </row>
    <row r="659" spans="1:9">
      <c r="A659" s="98">
        <v>652</v>
      </c>
      <c r="B659" s="99" t="s">
        <v>519</v>
      </c>
      <c r="C659" s="111" t="s">
        <v>520</v>
      </c>
      <c r="D659" s="99" t="s">
        <v>1287</v>
      </c>
      <c r="E659" s="98"/>
      <c r="F659" s="111" t="s">
        <v>1264</v>
      </c>
      <c r="G659" s="100">
        <v>80000</v>
      </c>
      <c r="H659" s="102" t="s">
        <v>1299</v>
      </c>
      <c r="I659" s="101">
        <v>55000</v>
      </c>
    </row>
    <row r="660" spans="1:9">
      <c r="A660" s="98">
        <v>653</v>
      </c>
      <c r="B660" s="99" t="s">
        <v>519</v>
      </c>
      <c r="C660" s="111" t="s">
        <v>520</v>
      </c>
      <c r="D660" s="99" t="s">
        <v>1288</v>
      </c>
      <c r="E660" s="98"/>
      <c r="F660" s="111" t="s">
        <v>1264</v>
      </c>
      <c r="G660" s="100">
        <v>90000</v>
      </c>
      <c r="H660" s="102" t="s">
        <v>1299</v>
      </c>
      <c r="I660" s="101">
        <v>50000</v>
      </c>
    </row>
    <row r="661" spans="1:9">
      <c r="A661" s="98">
        <v>654</v>
      </c>
      <c r="B661" s="99" t="s">
        <v>519</v>
      </c>
      <c r="C661" s="111" t="s">
        <v>520</v>
      </c>
      <c r="D661" s="99" t="s">
        <v>1289</v>
      </c>
      <c r="E661" s="98"/>
      <c r="F661" s="111" t="s">
        <v>1264</v>
      </c>
      <c r="G661" s="100">
        <v>100000</v>
      </c>
      <c r="H661" s="102" t="s">
        <v>1299</v>
      </c>
      <c r="I661" s="101">
        <v>50000</v>
      </c>
    </row>
    <row r="662" spans="1:9">
      <c r="A662" s="98">
        <v>655</v>
      </c>
      <c r="B662" s="99" t="s">
        <v>519</v>
      </c>
      <c r="C662" s="111" t="s">
        <v>520</v>
      </c>
      <c r="D662" s="99" t="s">
        <v>1290</v>
      </c>
      <c r="E662" s="98"/>
      <c r="F662" s="111" t="s">
        <v>1264</v>
      </c>
      <c r="G662" s="100">
        <v>100000</v>
      </c>
      <c r="H662" s="102" t="s">
        <v>1299</v>
      </c>
      <c r="I662" s="101">
        <v>50000</v>
      </c>
    </row>
    <row r="663" spans="1:9">
      <c r="A663" s="98">
        <v>656</v>
      </c>
      <c r="B663" s="99" t="s">
        <v>519</v>
      </c>
      <c r="C663" s="111" t="s">
        <v>520</v>
      </c>
      <c r="D663" s="99" t="s">
        <v>1291</v>
      </c>
      <c r="E663" s="98"/>
      <c r="F663" s="111" t="s">
        <v>1264</v>
      </c>
      <c r="G663" s="100">
        <v>100000</v>
      </c>
      <c r="H663" s="102" t="s">
        <v>1299</v>
      </c>
      <c r="I663" s="101">
        <v>50000</v>
      </c>
    </row>
    <row r="664" spans="1:9">
      <c r="A664" s="98">
        <v>657</v>
      </c>
      <c r="B664" s="99" t="s">
        <v>519</v>
      </c>
      <c r="C664" s="111" t="s">
        <v>520</v>
      </c>
      <c r="D664" s="99" t="s">
        <v>1292</v>
      </c>
      <c r="E664" s="98"/>
      <c r="F664" s="111" t="s">
        <v>1264</v>
      </c>
      <c r="G664" s="100">
        <v>100000</v>
      </c>
      <c r="H664" s="102" t="s">
        <v>1299</v>
      </c>
      <c r="I664" s="101">
        <v>50000</v>
      </c>
    </row>
    <row r="665" spans="1:9">
      <c r="A665" s="98">
        <v>658</v>
      </c>
      <c r="B665" s="99" t="s">
        <v>519</v>
      </c>
      <c r="C665" s="111" t="s">
        <v>520</v>
      </c>
      <c r="D665" s="99" t="s">
        <v>1293</v>
      </c>
      <c r="E665" s="98"/>
      <c r="F665" s="111" t="s">
        <v>1264</v>
      </c>
      <c r="G665" s="100">
        <v>146000</v>
      </c>
      <c r="H665" s="102" t="s">
        <v>1299</v>
      </c>
      <c r="I665" s="101">
        <v>96000</v>
      </c>
    </row>
    <row r="666" spans="1:9">
      <c r="A666" s="98">
        <v>659</v>
      </c>
      <c r="B666" s="99" t="s">
        <v>519</v>
      </c>
      <c r="C666" s="111" t="s">
        <v>520</v>
      </c>
      <c r="D666" s="99" t="s">
        <v>1294</v>
      </c>
      <c r="E666" s="98"/>
      <c r="F666" s="111" t="s">
        <v>1264</v>
      </c>
      <c r="G666" s="100">
        <v>180000</v>
      </c>
      <c r="H666" s="102" t="s">
        <v>1299</v>
      </c>
      <c r="I666" s="101">
        <v>130000</v>
      </c>
    </row>
    <row r="667" spans="1:9">
      <c r="A667" s="98">
        <v>660</v>
      </c>
      <c r="B667" s="99" t="s">
        <v>519</v>
      </c>
      <c r="C667" s="111" t="s">
        <v>520</v>
      </c>
      <c r="D667" s="99" t="s">
        <v>1295</v>
      </c>
      <c r="E667" s="98"/>
      <c r="F667" s="111" t="s">
        <v>1264</v>
      </c>
      <c r="G667" s="100">
        <v>180000</v>
      </c>
      <c r="H667" s="102" t="s">
        <v>1299</v>
      </c>
      <c r="I667" s="101">
        <v>130000</v>
      </c>
    </row>
    <row r="668" spans="1:9">
      <c r="A668" s="98">
        <v>661</v>
      </c>
      <c r="B668" s="99" t="s">
        <v>519</v>
      </c>
      <c r="C668" s="111" t="s">
        <v>520</v>
      </c>
      <c r="D668" s="99" t="s">
        <v>1296</v>
      </c>
      <c r="E668" s="98"/>
      <c r="F668" s="111" t="s">
        <v>1264</v>
      </c>
      <c r="G668" s="100">
        <v>180000</v>
      </c>
      <c r="H668" s="102" t="s">
        <v>1299</v>
      </c>
      <c r="I668" s="101">
        <v>130000</v>
      </c>
    </row>
    <row r="669" spans="1:9">
      <c r="A669" s="98">
        <v>662</v>
      </c>
      <c r="B669" s="99" t="s">
        <v>519</v>
      </c>
      <c r="C669" s="111" t="s">
        <v>520</v>
      </c>
      <c r="D669" s="99" t="s">
        <v>1297</v>
      </c>
      <c r="E669" s="98"/>
      <c r="F669" s="111" t="s">
        <v>1264</v>
      </c>
      <c r="G669" s="100">
        <v>180000</v>
      </c>
      <c r="H669" s="102" t="s">
        <v>1299</v>
      </c>
      <c r="I669" s="101">
        <v>100000</v>
      </c>
    </row>
    <row r="670" spans="1:9">
      <c r="A670" s="98">
        <v>663</v>
      </c>
      <c r="B670" s="99" t="s">
        <v>519</v>
      </c>
      <c r="C670" s="111" t="s">
        <v>520</v>
      </c>
      <c r="D670" s="99" t="s">
        <v>1300</v>
      </c>
      <c r="E670" s="98"/>
      <c r="F670" s="111" t="s">
        <v>1264</v>
      </c>
      <c r="G670" s="100">
        <v>200000</v>
      </c>
      <c r="H670" s="102" t="s">
        <v>1299</v>
      </c>
      <c r="I670" s="101">
        <v>140000</v>
      </c>
    </row>
    <row r="671" spans="1:9">
      <c r="A671" s="98">
        <v>664</v>
      </c>
      <c r="B671" s="99" t="s">
        <v>519</v>
      </c>
      <c r="C671" s="111" t="s">
        <v>520</v>
      </c>
      <c r="D671" s="99" t="s">
        <v>1301</v>
      </c>
      <c r="E671" s="98"/>
      <c r="F671" s="111" t="s">
        <v>1264</v>
      </c>
      <c r="G671" s="100">
        <v>400000</v>
      </c>
      <c r="H671" s="102" t="s">
        <v>1299</v>
      </c>
      <c r="I671" s="101">
        <v>180000</v>
      </c>
    </row>
    <row r="672" spans="1:9">
      <c r="A672" s="98">
        <v>665</v>
      </c>
      <c r="B672" s="99" t="s">
        <v>519</v>
      </c>
      <c r="C672" s="111" t="s">
        <v>520</v>
      </c>
      <c r="D672" s="99" t="s">
        <v>1302</v>
      </c>
      <c r="E672" s="98"/>
      <c r="F672" s="111" t="s">
        <v>1303</v>
      </c>
      <c r="G672" s="100">
        <v>66000</v>
      </c>
      <c r="H672" s="102" t="s">
        <v>1299</v>
      </c>
      <c r="I672" s="101">
        <v>21000</v>
      </c>
    </row>
    <row r="673" spans="1:9">
      <c r="A673" s="98">
        <v>666</v>
      </c>
      <c r="B673" s="99" t="s">
        <v>519</v>
      </c>
      <c r="C673" s="111" t="s">
        <v>520</v>
      </c>
      <c r="D673" s="99" t="s">
        <v>1304</v>
      </c>
      <c r="E673" s="98"/>
      <c r="F673" s="111" t="s">
        <v>1303</v>
      </c>
      <c r="G673" s="100">
        <v>70000</v>
      </c>
      <c r="H673" s="102" t="s">
        <v>1299</v>
      </c>
      <c r="I673" s="101">
        <v>25000</v>
      </c>
    </row>
    <row r="674" spans="1:9">
      <c r="A674" s="98">
        <v>667</v>
      </c>
      <c r="B674" s="99" t="s">
        <v>519</v>
      </c>
      <c r="C674" s="111" t="s">
        <v>520</v>
      </c>
      <c r="D674" s="99" t="s">
        <v>1305</v>
      </c>
      <c r="E674" s="98"/>
      <c r="F674" s="111" t="s">
        <v>1303</v>
      </c>
      <c r="G674" s="100">
        <v>80000</v>
      </c>
      <c r="H674" s="102" t="s">
        <v>1299</v>
      </c>
      <c r="I674" s="101">
        <v>35000</v>
      </c>
    </row>
    <row r="675" spans="1:9">
      <c r="A675" s="98">
        <v>668</v>
      </c>
      <c r="B675" s="99" t="s">
        <v>519</v>
      </c>
      <c r="C675" s="111" t="s">
        <v>520</v>
      </c>
      <c r="D675" s="99" t="s">
        <v>1306</v>
      </c>
      <c r="E675" s="98"/>
      <c r="F675" s="111" t="s">
        <v>1303</v>
      </c>
      <c r="G675" s="100">
        <v>80000</v>
      </c>
      <c r="H675" s="102" t="s">
        <v>1299</v>
      </c>
      <c r="I675" s="101">
        <v>35000</v>
      </c>
    </row>
    <row r="676" spans="1:9">
      <c r="A676" s="98">
        <v>669</v>
      </c>
      <c r="B676" s="99" t="s">
        <v>519</v>
      </c>
      <c r="C676" s="111" t="s">
        <v>520</v>
      </c>
      <c r="D676" s="99" t="s">
        <v>1307</v>
      </c>
      <c r="E676" s="98"/>
      <c r="F676" s="111" t="s">
        <v>1303</v>
      </c>
      <c r="G676" s="100">
        <v>110000</v>
      </c>
      <c r="H676" s="102" t="s">
        <v>1299</v>
      </c>
      <c r="I676" s="101">
        <v>50000</v>
      </c>
    </row>
    <row r="677" spans="1:9">
      <c r="A677" s="98">
        <v>670</v>
      </c>
      <c r="B677" s="99" t="s">
        <v>519</v>
      </c>
      <c r="C677" s="111" t="s">
        <v>520</v>
      </c>
      <c r="D677" s="99" t="s">
        <v>1308</v>
      </c>
      <c r="E677" s="98"/>
      <c r="F677" s="111" t="s">
        <v>1303</v>
      </c>
      <c r="G677" s="100">
        <v>140000</v>
      </c>
      <c r="H677" s="102" t="s">
        <v>1299</v>
      </c>
      <c r="I677" s="101">
        <v>80000</v>
      </c>
    </row>
    <row r="678" spans="1:9">
      <c r="A678" s="98">
        <v>671</v>
      </c>
      <c r="B678" s="99" t="s">
        <v>519</v>
      </c>
      <c r="C678" s="111" t="s">
        <v>520</v>
      </c>
      <c r="D678" s="99" t="s">
        <v>1309</v>
      </c>
      <c r="E678" s="98"/>
      <c r="F678" s="111" t="s">
        <v>1303</v>
      </c>
      <c r="G678" s="100">
        <v>140000</v>
      </c>
      <c r="H678" s="102" t="s">
        <v>1299</v>
      </c>
      <c r="I678" s="101">
        <v>80000</v>
      </c>
    </row>
    <row r="679" spans="1:9">
      <c r="A679" s="98">
        <v>672</v>
      </c>
      <c r="B679" s="99" t="s">
        <v>519</v>
      </c>
      <c r="C679" s="111" t="s">
        <v>520</v>
      </c>
      <c r="D679" s="99" t="s">
        <v>1310</v>
      </c>
      <c r="E679" s="98"/>
      <c r="F679" s="111" t="s">
        <v>1303</v>
      </c>
      <c r="G679" s="100">
        <v>140000</v>
      </c>
      <c r="H679" s="102" t="s">
        <v>1299</v>
      </c>
      <c r="I679" s="101">
        <v>80000</v>
      </c>
    </row>
    <row r="680" spans="1:9">
      <c r="A680" s="98">
        <v>673</v>
      </c>
      <c r="B680" s="99" t="s">
        <v>519</v>
      </c>
      <c r="C680" s="111" t="s">
        <v>520</v>
      </c>
      <c r="D680" s="99" t="s">
        <v>1311</v>
      </c>
      <c r="E680" s="98"/>
      <c r="F680" s="111" t="s">
        <v>1303</v>
      </c>
      <c r="G680" s="100">
        <v>140000</v>
      </c>
      <c r="H680" s="102" t="s">
        <v>1299</v>
      </c>
      <c r="I680" s="101">
        <v>80000</v>
      </c>
    </row>
    <row r="681" spans="1:9">
      <c r="A681" s="98">
        <v>674</v>
      </c>
      <c r="B681" s="99" t="s">
        <v>519</v>
      </c>
      <c r="C681" s="111" t="s">
        <v>520</v>
      </c>
      <c r="D681" s="99" t="s">
        <v>1312</v>
      </c>
      <c r="E681" s="98"/>
      <c r="F681" s="111" t="s">
        <v>1303</v>
      </c>
      <c r="G681" s="100">
        <v>140000</v>
      </c>
      <c r="H681" s="102" t="s">
        <v>1299</v>
      </c>
      <c r="I681" s="101">
        <v>80000</v>
      </c>
    </row>
    <row r="682" spans="1:9">
      <c r="A682" s="98">
        <v>675</v>
      </c>
      <c r="B682" s="99" t="s">
        <v>519</v>
      </c>
      <c r="C682" s="111" t="s">
        <v>520</v>
      </c>
      <c r="D682" s="99" t="s">
        <v>1313</v>
      </c>
      <c r="E682" s="98"/>
      <c r="F682" s="111" t="s">
        <v>1303</v>
      </c>
      <c r="G682" s="100">
        <v>140000</v>
      </c>
      <c r="H682" s="102" t="s">
        <v>1299</v>
      </c>
      <c r="I682" s="101">
        <v>80000</v>
      </c>
    </row>
    <row r="683" spans="1:9">
      <c r="A683" s="98">
        <v>676</v>
      </c>
      <c r="B683" s="99" t="s">
        <v>519</v>
      </c>
      <c r="C683" s="111" t="s">
        <v>520</v>
      </c>
      <c r="D683" s="99" t="s">
        <v>1314</v>
      </c>
      <c r="E683" s="98"/>
      <c r="F683" s="111" t="s">
        <v>1303</v>
      </c>
      <c r="G683" s="100">
        <v>140000</v>
      </c>
      <c r="H683" s="102" t="s">
        <v>1299</v>
      </c>
      <c r="I683" s="101">
        <v>80000</v>
      </c>
    </row>
    <row r="684" spans="1:9">
      <c r="A684" s="98">
        <v>677</v>
      </c>
      <c r="B684" s="99" t="s">
        <v>519</v>
      </c>
      <c r="C684" s="111" t="s">
        <v>520</v>
      </c>
      <c r="D684" s="99" t="s">
        <v>1315</v>
      </c>
      <c r="E684" s="98"/>
      <c r="F684" s="111" t="s">
        <v>1303</v>
      </c>
      <c r="G684" s="100">
        <v>140000</v>
      </c>
      <c r="H684" s="102" t="s">
        <v>1299</v>
      </c>
      <c r="I684" s="101">
        <v>80000</v>
      </c>
    </row>
    <row r="685" spans="1:9">
      <c r="A685" s="98">
        <v>678</v>
      </c>
      <c r="B685" s="99" t="s">
        <v>519</v>
      </c>
      <c r="C685" s="111" t="s">
        <v>520</v>
      </c>
      <c r="D685" s="99" t="s">
        <v>1316</v>
      </c>
      <c r="E685" s="98"/>
      <c r="F685" s="111" t="s">
        <v>1303</v>
      </c>
      <c r="G685" s="100">
        <v>140000</v>
      </c>
      <c r="H685" s="102" t="s">
        <v>1299</v>
      </c>
      <c r="I685" s="101">
        <v>80000</v>
      </c>
    </row>
    <row r="686" spans="1:9">
      <c r="A686" s="98">
        <v>679</v>
      </c>
      <c r="B686" s="99" t="s">
        <v>519</v>
      </c>
      <c r="C686" s="111" t="s">
        <v>520</v>
      </c>
      <c r="D686" s="99" t="s">
        <v>1317</v>
      </c>
      <c r="E686" s="98"/>
      <c r="F686" s="111" t="s">
        <v>1303</v>
      </c>
      <c r="G686" s="100">
        <v>140000</v>
      </c>
      <c r="H686" s="102" t="s">
        <v>1299</v>
      </c>
      <c r="I686" s="101">
        <v>80000</v>
      </c>
    </row>
    <row r="687" spans="1:9">
      <c r="A687" s="98">
        <v>680</v>
      </c>
      <c r="B687" s="99" t="s">
        <v>519</v>
      </c>
      <c r="C687" s="111" t="s">
        <v>520</v>
      </c>
      <c r="D687" s="99" t="s">
        <v>1318</v>
      </c>
      <c r="E687" s="98"/>
      <c r="F687" s="111" t="s">
        <v>1303</v>
      </c>
      <c r="G687" s="100">
        <v>150000</v>
      </c>
      <c r="H687" s="102" t="s">
        <v>1299</v>
      </c>
      <c r="I687" s="101">
        <v>90000</v>
      </c>
    </row>
    <row r="688" spans="1:9">
      <c r="A688" s="98">
        <v>681</v>
      </c>
      <c r="B688" s="99" t="s">
        <v>519</v>
      </c>
      <c r="C688" s="111" t="s">
        <v>520</v>
      </c>
      <c r="D688" s="99" t="s">
        <v>1319</v>
      </c>
      <c r="E688" s="98"/>
      <c r="F688" s="111" t="s">
        <v>1303</v>
      </c>
      <c r="G688" s="100">
        <v>150000</v>
      </c>
      <c r="H688" s="102" t="s">
        <v>1299</v>
      </c>
      <c r="I688" s="101">
        <v>90000</v>
      </c>
    </row>
    <row r="689" spans="1:9">
      <c r="A689" s="98">
        <v>682</v>
      </c>
      <c r="B689" s="99" t="s">
        <v>519</v>
      </c>
      <c r="C689" s="111" t="s">
        <v>520</v>
      </c>
      <c r="D689" s="99" t="s">
        <v>1320</v>
      </c>
      <c r="E689" s="98"/>
      <c r="F689" s="111" t="s">
        <v>1303</v>
      </c>
      <c r="G689" s="100">
        <v>150000</v>
      </c>
      <c r="H689" s="102" t="s">
        <v>1299</v>
      </c>
      <c r="I689" s="101">
        <v>90000</v>
      </c>
    </row>
    <row r="690" spans="1:9">
      <c r="A690" s="98">
        <v>683</v>
      </c>
      <c r="B690" s="99" t="s">
        <v>519</v>
      </c>
      <c r="C690" s="111" t="s">
        <v>520</v>
      </c>
      <c r="D690" s="99" t="s">
        <v>1321</v>
      </c>
      <c r="E690" s="98"/>
      <c r="F690" s="111" t="s">
        <v>1303</v>
      </c>
      <c r="G690" s="100">
        <v>166000</v>
      </c>
      <c r="H690" s="102" t="s">
        <v>1299</v>
      </c>
      <c r="I690" s="101">
        <v>106000</v>
      </c>
    </row>
    <row r="691" spans="1:9">
      <c r="A691" s="98">
        <v>684</v>
      </c>
      <c r="B691" s="99" t="s">
        <v>519</v>
      </c>
      <c r="C691" s="111" t="s">
        <v>520</v>
      </c>
      <c r="D691" s="99" t="s">
        <v>1322</v>
      </c>
      <c r="E691" s="98"/>
      <c r="F691" s="111" t="s">
        <v>1303</v>
      </c>
      <c r="G691" s="100">
        <v>200000</v>
      </c>
      <c r="H691" s="102" t="s">
        <v>1299</v>
      </c>
      <c r="I691" s="101">
        <v>140000</v>
      </c>
    </row>
    <row r="692" spans="1:9">
      <c r="A692" s="98">
        <v>685</v>
      </c>
      <c r="B692" s="99" t="s">
        <v>519</v>
      </c>
      <c r="C692" s="111" t="s">
        <v>520</v>
      </c>
      <c r="D692" s="99" t="s">
        <v>1323</v>
      </c>
      <c r="E692" s="98"/>
      <c r="F692" s="111" t="s">
        <v>1303</v>
      </c>
      <c r="G692" s="100">
        <v>200000</v>
      </c>
      <c r="H692" s="102" t="s">
        <v>1299</v>
      </c>
      <c r="I692" s="101">
        <v>140000</v>
      </c>
    </row>
    <row r="693" spans="1:9">
      <c r="A693" s="98">
        <v>686</v>
      </c>
      <c r="B693" s="99" t="s">
        <v>519</v>
      </c>
      <c r="C693" s="111" t="s">
        <v>520</v>
      </c>
      <c r="D693" s="99" t="s">
        <v>1324</v>
      </c>
      <c r="E693" s="98"/>
      <c r="F693" s="111" t="s">
        <v>1303</v>
      </c>
      <c r="G693" s="100">
        <v>200000</v>
      </c>
      <c r="H693" s="102" t="s">
        <v>1299</v>
      </c>
      <c r="I693" s="101">
        <f>140000-83700</f>
        <v>56300</v>
      </c>
    </row>
    <row r="694" spans="1:9">
      <c r="A694" s="98">
        <v>687</v>
      </c>
      <c r="B694" s="99" t="s">
        <v>519</v>
      </c>
      <c r="C694" s="111" t="s">
        <v>520</v>
      </c>
      <c r="D694" s="99" t="s">
        <v>573</v>
      </c>
      <c r="E694" s="111"/>
      <c r="F694" s="111" t="s">
        <v>574</v>
      </c>
      <c r="G694" s="100">
        <v>70000</v>
      </c>
      <c r="H694" s="102" t="s">
        <v>734</v>
      </c>
      <c r="I694" s="101">
        <v>25000</v>
      </c>
    </row>
    <row r="695" spans="1:9">
      <c r="A695" s="98">
        <v>688</v>
      </c>
      <c r="B695" s="99" t="s">
        <v>519</v>
      </c>
      <c r="C695" s="111" t="s">
        <v>520</v>
      </c>
      <c r="D695" s="99" t="s">
        <v>575</v>
      </c>
      <c r="E695" s="111"/>
      <c r="F695" s="111" t="s">
        <v>574</v>
      </c>
      <c r="G695" s="100">
        <v>70000</v>
      </c>
      <c r="H695" s="102" t="s">
        <v>734</v>
      </c>
      <c r="I695" s="101">
        <v>25000</v>
      </c>
    </row>
    <row r="696" spans="1:9">
      <c r="A696" s="98">
        <v>689</v>
      </c>
      <c r="B696" s="99" t="s">
        <v>519</v>
      </c>
      <c r="C696" s="111" t="s">
        <v>520</v>
      </c>
      <c r="D696" s="99" t="s">
        <v>576</v>
      </c>
      <c r="E696" s="111"/>
      <c r="F696" s="111" t="s">
        <v>574</v>
      </c>
      <c r="G696" s="100">
        <v>75000</v>
      </c>
      <c r="H696" s="102" t="s">
        <v>734</v>
      </c>
      <c r="I696" s="101">
        <v>30000</v>
      </c>
    </row>
    <row r="697" spans="1:9">
      <c r="A697" s="98">
        <v>690</v>
      </c>
      <c r="B697" s="99" t="s">
        <v>519</v>
      </c>
      <c r="C697" s="111" t="s">
        <v>520</v>
      </c>
      <c r="D697" s="99" t="s">
        <v>577</v>
      </c>
      <c r="E697" s="111"/>
      <c r="F697" s="111" t="s">
        <v>574</v>
      </c>
      <c r="G697" s="100">
        <v>75000</v>
      </c>
      <c r="H697" s="102" t="s">
        <v>734</v>
      </c>
      <c r="I697" s="101">
        <v>30000</v>
      </c>
    </row>
    <row r="698" spans="1:9">
      <c r="A698" s="98">
        <v>691</v>
      </c>
      <c r="B698" s="99" t="s">
        <v>519</v>
      </c>
      <c r="C698" s="111" t="s">
        <v>520</v>
      </c>
      <c r="D698" s="99" t="s">
        <v>578</v>
      </c>
      <c r="E698" s="111"/>
      <c r="F698" s="111" t="s">
        <v>574</v>
      </c>
      <c r="G698" s="100">
        <v>90000</v>
      </c>
      <c r="H698" s="102" t="s">
        <v>734</v>
      </c>
      <c r="I698" s="101">
        <v>45000</v>
      </c>
    </row>
    <row r="699" spans="1:9">
      <c r="A699" s="98">
        <v>692</v>
      </c>
      <c r="B699" s="99" t="s">
        <v>519</v>
      </c>
      <c r="C699" s="111" t="s">
        <v>520</v>
      </c>
      <c r="D699" s="99" t="s">
        <v>579</v>
      </c>
      <c r="E699" s="111"/>
      <c r="F699" s="111" t="s">
        <v>574</v>
      </c>
      <c r="G699" s="100">
        <v>90000</v>
      </c>
      <c r="H699" s="102" t="s">
        <v>734</v>
      </c>
      <c r="I699" s="101">
        <v>45000</v>
      </c>
    </row>
    <row r="700" spans="1:9">
      <c r="A700" s="98">
        <v>693</v>
      </c>
      <c r="B700" s="99" t="s">
        <v>519</v>
      </c>
      <c r="C700" s="111" t="s">
        <v>520</v>
      </c>
      <c r="D700" s="99" t="s">
        <v>580</v>
      </c>
      <c r="E700" s="111"/>
      <c r="F700" s="111" t="s">
        <v>574</v>
      </c>
      <c r="G700" s="100">
        <v>90000</v>
      </c>
      <c r="H700" s="102" t="s">
        <v>734</v>
      </c>
      <c r="I700" s="101">
        <v>45000</v>
      </c>
    </row>
    <row r="701" spans="1:9">
      <c r="A701" s="98">
        <v>694</v>
      </c>
      <c r="B701" s="99" t="s">
        <v>519</v>
      </c>
      <c r="C701" s="111" t="s">
        <v>520</v>
      </c>
      <c r="D701" s="99" t="s">
        <v>581</v>
      </c>
      <c r="E701" s="111"/>
      <c r="F701" s="111" t="s">
        <v>574</v>
      </c>
      <c r="G701" s="100">
        <v>90000</v>
      </c>
      <c r="H701" s="102" t="s">
        <v>734</v>
      </c>
      <c r="I701" s="101">
        <v>45000</v>
      </c>
    </row>
    <row r="702" spans="1:9">
      <c r="A702" s="98">
        <v>695</v>
      </c>
      <c r="B702" s="99" t="s">
        <v>519</v>
      </c>
      <c r="C702" s="111" t="s">
        <v>520</v>
      </c>
      <c r="D702" s="99" t="s">
        <v>582</v>
      </c>
      <c r="E702" s="111"/>
      <c r="F702" s="111" t="s">
        <v>574</v>
      </c>
      <c r="G702" s="100">
        <v>90000</v>
      </c>
      <c r="H702" s="102" t="s">
        <v>734</v>
      </c>
      <c r="I702" s="101">
        <v>45000</v>
      </c>
    </row>
    <row r="703" spans="1:9">
      <c r="A703" s="98">
        <v>696</v>
      </c>
      <c r="B703" s="99" t="s">
        <v>519</v>
      </c>
      <c r="C703" s="111" t="s">
        <v>520</v>
      </c>
      <c r="D703" s="99" t="s">
        <v>583</v>
      </c>
      <c r="E703" s="111"/>
      <c r="F703" s="111" t="s">
        <v>574</v>
      </c>
      <c r="G703" s="100">
        <v>100000</v>
      </c>
      <c r="H703" s="102" t="s">
        <v>734</v>
      </c>
      <c r="I703" s="101">
        <v>40000</v>
      </c>
    </row>
    <row r="704" spans="1:9">
      <c r="A704" s="98">
        <v>697</v>
      </c>
      <c r="B704" s="99" t="s">
        <v>519</v>
      </c>
      <c r="C704" s="111" t="s">
        <v>520</v>
      </c>
      <c r="D704" s="99" t="s">
        <v>584</v>
      </c>
      <c r="E704" s="111"/>
      <c r="F704" s="111" t="s">
        <v>574</v>
      </c>
      <c r="G704" s="100">
        <v>100000</v>
      </c>
      <c r="H704" s="102" t="s">
        <v>734</v>
      </c>
      <c r="I704" s="101">
        <v>40000</v>
      </c>
    </row>
    <row r="705" spans="1:9">
      <c r="A705" s="98">
        <v>698</v>
      </c>
      <c r="B705" s="99" t="s">
        <v>519</v>
      </c>
      <c r="C705" s="111" t="s">
        <v>520</v>
      </c>
      <c r="D705" s="99" t="s">
        <v>585</v>
      </c>
      <c r="E705" s="111"/>
      <c r="F705" s="111" t="s">
        <v>574</v>
      </c>
      <c r="G705" s="100">
        <v>100000</v>
      </c>
      <c r="H705" s="102" t="s">
        <v>734</v>
      </c>
      <c r="I705" s="101">
        <v>40000</v>
      </c>
    </row>
    <row r="706" spans="1:9">
      <c r="A706" s="98">
        <v>699</v>
      </c>
      <c r="B706" s="99" t="s">
        <v>519</v>
      </c>
      <c r="C706" s="111" t="s">
        <v>520</v>
      </c>
      <c r="D706" s="99" t="s">
        <v>586</v>
      </c>
      <c r="E706" s="111"/>
      <c r="F706" s="111" t="s">
        <v>574</v>
      </c>
      <c r="G706" s="100">
        <v>100000</v>
      </c>
      <c r="H706" s="102" t="s">
        <v>734</v>
      </c>
      <c r="I706" s="101">
        <v>40000</v>
      </c>
    </row>
    <row r="707" spans="1:9">
      <c r="A707" s="98">
        <v>700</v>
      </c>
      <c r="B707" s="99" t="s">
        <v>519</v>
      </c>
      <c r="C707" s="111" t="s">
        <v>520</v>
      </c>
      <c r="D707" s="99" t="s">
        <v>587</v>
      </c>
      <c r="E707" s="111"/>
      <c r="F707" s="111" t="s">
        <v>574</v>
      </c>
      <c r="G707" s="100">
        <v>100000</v>
      </c>
      <c r="H707" s="102" t="s">
        <v>734</v>
      </c>
      <c r="I707" s="101">
        <v>40000</v>
      </c>
    </row>
    <row r="708" spans="1:9">
      <c r="A708" s="98">
        <v>701</v>
      </c>
      <c r="B708" s="99" t="s">
        <v>519</v>
      </c>
      <c r="C708" s="111" t="s">
        <v>520</v>
      </c>
      <c r="D708" s="99" t="s">
        <v>588</v>
      </c>
      <c r="E708" s="111"/>
      <c r="F708" s="111" t="s">
        <v>574</v>
      </c>
      <c r="G708" s="100">
        <v>140000</v>
      </c>
      <c r="H708" s="102" t="s">
        <v>734</v>
      </c>
      <c r="I708" s="101">
        <v>80000</v>
      </c>
    </row>
    <row r="709" spans="1:9">
      <c r="A709" s="98">
        <v>702</v>
      </c>
      <c r="B709" s="99" t="s">
        <v>519</v>
      </c>
      <c r="C709" s="111" t="s">
        <v>520</v>
      </c>
      <c r="D709" s="99" t="s">
        <v>589</v>
      </c>
      <c r="E709" s="111"/>
      <c r="F709" s="111" t="s">
        <v>574</v>
      </c>
      <c r="G709" s="100">
        <v>140000</v>
      </c>
      <c r="H709" s="102" t="s">
        <v>734</v>
      </c>
      <c r="I709" s="101">
        <v>80000</v>
      </c>
    </row>
    <row r="710" spans="1:9">
      <c r="A710" s="98">
        <v>703</v>
      </c>
      <c r="B710" s="99" t="s">
        <v>519</v>
      </c>
      <c r="C710" s="111" t="s">
        <v>520</v>
      </c>
      <c r="D710" s="99" t="s">
        <v>590</v>
      </c>
      <c r="E710" s="111"/>
      <c r="F710" s="111" t="s">
        <v>574</v>
      </c>
      <c r="G710" s="100">
        <v>140000</v>
      </c>
      <c r="H710" s="102" t="s">
        <v>734</v>
      </c>
      <c r="I710" s="101">
        <v>80000</v>
      </c>
    </row>
    <row r="711" spans="1:9">
      <c r="A711" s="98">
        <v>704</v>
      </c>
      <c r="B711" s="99" t="s">
        <v>519</v>
      </c>
      <c r="C711" s="111" t="s">
        <v>520</v>
      </c>
      <c r="D711" s="99" t="s">
        <v>591</v>
      </c>
      <c r="E711" s="111"/>
      <c r="F711" s="111" t="s">
        <v>574</v>
      </c>
      <c r="G711" s="100">
        <v>150000</v>
      </c>
      <c r="H711" s="102" t="s">
        <v>734</v>
      </c>
      <c r="I711" s="101">
        <v>90000</v>
      </c>
    </row>
    <row r="712" spans="1:9">
      <c r="A712" s="98">
        <v>705</v>
      </c>
      <c r="B712" s="99" t="s">
        <v>519</v>
      </c>
      <c r="C712" s="111" t="s">
        <v>520</v>
      </c>
      <c r="D712" s="99" t="s">
        <v>592</v>
      </c>
      <c r="E712" s="111"/>
      <c r="F712" s="111" t="s">
        <v>574</v>
      </c>
      <c r="G712" s="100">
        <v>150000</v>
      </c>
      <c r="H712" s="102" t="s">
        <v>734</v>
      </c>
      <c r="I712" s="101">
        <v>50000</v>
      </c>
    </row>
    <row r="713" spans="1:9">
      <c r="A713" s="98">
        <v>706</v>
      </c>
      <c r="B713" s="99" t="s">
        <v>519</v>
      </c>
      <c r="C713" s="111" t="s">
        <v>520</v>
      </c>
      <c r="D713" s="99" t="s">
        <v>593</v>
      </c>
      <c r="E713" s="111"/>
      <c r="F713" s="111" t="s">
        <v>574</v>
      </c>
      <c r="G713" s="100">
        <v>150000</v>
      </c>
      <c r="H713" s="102" t="s">
        <v>734</v>
      </c>
      <c r="I713" s="101">
        <v>50000</v>
      </c>
    </row>
    <row r="714" spans="1:9">
      <c r="A714" s="98">
        <v>707</v>
      </c>
      <c r="B714" s="99" t="s">
        <v>519</v>
      </c>
      <c r="C714" s="111" t="s">
        <v>520</v>
      </c>
      <c r="D714" s="99" t="s">
        <v>594</v>
      </c>
      <c r="E714" s="111"/>
      <c r="F714" s="111" t="s">
        <v>574</v>
      </c>
      <c r="G714" s="100">
        <v>150000</v>
      </c>
      <c r="H714" s="102" t="s">
        <v>734</v>
      </c>
      <c r="I714" s="101">
        <v>90000</v>
      </c>
    </row>
    <row r="715" spans="1:9">
      <c r="A715" s="98">
        <v>708</v>
      </c>
      <c r="B715" s="99" t="s">
        <v>519</v>
      </c>
      <c r="C715" s="111" t="s">
        <v>520</v>
      </c>
      <c r="D715" s="99" t="s">
        <v>595</v>
      </c>
      <c r="E715" s="111"/>
      <c r="F715" s="111" t="s">
        <v>574</v>
      </c>
      <c r="G715" s="100">
        <v>254000</v>
      </c>
      <c r="H715" s="102" t="s">
        <v>734</v>
      </c>
      <c r="I715" s="101">
        <v>80000</v>
      </c>
    </row>
    <row r="716" spans="1:9">
      <c r="A716" s="98">
        <v>709</v>
      </c>
      <c r="B716" s="99" t="s">
        <v>519</v>
      </c>
      <c r="C716" s="111" t="s">
        <v>520</v>
      </c>
      <c r="D716" s="99" t="s">
        <v>596</v>
      </c>
      <c r="E716" s="111"/>
      <c r="F716" s="111" t="s">
        <v>597</v>
      </c>
      <c r="G716" s="100">
        <v>80000</v>
      </c>
      <c r="H716" s="102" t="s">
        <v>734</v>
      </c>
      <c r="I716" s="101">
        <v>35000</v>
      </c>
    </row>
    <row r="717" spans="1:9">
      <c r="A717" s="98">
        <v>710</v>
      </c>
      <c r="B717" s="99" t="s">
        <v>519</v>
      </c>
      <c r="C717" s="111" t="s">
        <v>520</v>
      </c>
      <c r="D717" s="99" t="s">
        <v>598</v>
      </c>
      <c r="E717" s="111"/>
      <c r="F717" s="111" t="s">
        <v>597</v>
      </c>
      <c r="G717" s="100">
        <v>80000</v>
      </c>
      <c r="H717" s="102" t="s">
        <v>734</v>
      </c>
      <c r="I717" s="101">
        <v>35000</v>
      </c>
    </row>
    <row r="718" spans="1:9">
      <c r="A718" s="98">
        <v>711</v>
      </c>
      <c r="B718" s="99" t="s">
        <v>519</v>
      </c>
      <c r="C718" s="111" t="s">
        <v>520</v>
      </c>
      <c r="D718" s="99" t="s">
        <v>599</v>
      </c>
      <c r="E718" s="111"/>
      <c r="F718" s="111" t="s">
        <v>597</v>
      </c>
      <c r="G718" s="100">
        <v>90000</v>
      </c>
      <c r="H718" s="102" t="s">
        <v>734</v>
      </c>
      <c r="I718" s="101">
        <v>45000</v>
      </c>
    </row>
    <row r="719" spans="1:9">
      <c r="A719" s="98">
        <v>712</v>
      </c>
      <c r="B719" s="99" t="s">
        <v>519</v>
      </c>
      <c r="C719" s="111" t="s">
        <v>520</v>
      </c>
      <c r="D719" s="99" t="s">
        <v>600</v>
      </c>
      <c r="E719" s="111"/>
      <c r="F719" s="111" t="s">
        <v>597</v>
      </c>
      <c r="G719" s="100">
        <v>99950</v>
      </c>
      <c r="H719" s="102" t="s">
        <v>734</v>
      </c>
      <c r="I719" s="101">
        <v>54950</v>
      </c>
    </row>
    <row r="720" spans="1:9">
      <c r="A720" s="98">
        <v>713</v>
      </c>
      <c r="B720" s="99" t="s">
        <v>519</v>
      </c>
      <c r="C720" s="111" t="s">
        <v>520</v>
      </c>
      <c r="D720" s="99" t="s">
        <v>601</v>
      </c>
      <c r="E720" s="111"/>
      <c r="F720" s="111" t="s">
        <v>597</v>
      </c>
      <c r="G720" s="100">
        <v>100000</v>
      </c>
      <c r="H720" s="102" t="s">
        <v>734</v>
      </c>
      <c r="I720" s="101">
        <v>40000</v>
      </c>
    </row>
    <row r="721" spans="1:9">
      <c r="A721" s="98">
        <v>714</v>
      </c>
      <c r="B721" s="99" t="s">
        <v>519</v>
      </c>
      <c r="C721" s="111" t="s">
        <v>520</v>
      </c>
      <c r="D721" s="99" t="s">
        <v>602</v>
      </c>
      <c r="E721" s="111"/>
      <c r="F721" s="111" t="s">
        <v>597</v>
      </c>
      <c r="G721" s="100">
        <v>100000</v>
      </c>
      <c r="H721" s="102" t="s">
        <v>734</v>
      </c>
      <c r="I721" s="101">
        <v>40000</v>
      </c>
    </row>
    <row r="722" spans="1:9">
      <c r="A722" s="98">
        <v>715</v>
      </c>
      <c r="B722" s="99" t="s">
        <v>519</v>
      </c>
      <c r="C722" s="111" t="s">
        <v>520</v>
      </c>
      <c r="D722" s="99" t="s">
        <v>603</v>
      </c>
      <c r="E722" s="111"/>
      <c r="F722" s="111" t="s">
        <v>597</v>
      </c>
      <c r="G722" s="100">
        <v>100000</v>
      </c>
      <c r="H722" s="102" t="s">
        <v>734</v>
      </c>
      <c r="I722" s="101">
        <v>40000</v>
      </c>
    </row>
    <row r="723" spans="1:9">
      <c r="A723" s="98">
        <v>716</v>
      </c>
      <c r="B723" s="99" t="s">
        <v>519</v>
      </c>
      <c r="C723" s="111" t="s">
        <v>520</v>
      </c>
      <c r="D723" s="99" t="s">
        <v>604</v>
      </c>
      <c r="E723" s="111"/>
      <c r="F723" s="111" t="s">
        <v>597</v>
      </c>
      <c r="G723" s="100">
        <v>100000</v>
      </c>
      <c r="H723" s="102" t="s">
        <v>734</v>
      </c>
      <c r="I723" s="101">
        <v>40000</v>
      </c>
    </row>
    <row r="724" spans="1:9">
      <c r="A724" s="98">
        <v>717</v>
      </c>
      <c r="B724" s="99" t="s">
        <v>519</v>
      </c>
      <c r="C724" s="111" t="s">
        <v>520</v>
      </c>
      <c r="D724" s="99" t="s">
        <v>605</v>
      </c>
      <c r="E724" s="111"/>
      <c r="F724" s="111" t="s">
        <v>597</v>
      </c>
      <c r="G724" s="100">
        <v>136000</v>
      </c>
      <c r="H724" s="102" t="s">
        <v>734</v>
      </c>
      <c r="I724" s="101">
        <v>76000</v>
      </c>
    </row>
    <row r="725" spans="1:9">
      <c r="A725" s="98">
        <v>718</v>
      </c>
      <c r="B725" s="99" t="s">
        <v>519</v>
      </c>
      <c r="C725" s="111" t="s">
        <v>520</v>
      </c>
      <c r="D725" s="99" t="s">
        <v>606</v>
      </c>
      <c r="E725" s="111"/>
      <c r="F725" s="111" t="s">
        <v>597</v>
      </c>
      <c r="G725" s="100">
        <v>140000</v>
      </c>
      <c r="H725" s="102" t="s">
        <v>734</v>
      </c>
      <c r="I725" s="101">
        <v>80000</v>
      </c>
    </row>
    <row r="726" spans="1:9">
      <c r="A726" s="98">
        <v>719</v>
      </c>
      <c r="B726" s="99" t="s">
        <v>519</v>
      </c>
      <c r="C726" s="111" t="s">
        <v>520</v>
      </c>
      <c r="D726" s="99" t="s">
        <v>607</v>
      </c>
      <c r="E726" s="111"/>
      <c r="F726" s="111" t="s">
        <v>597</v>
      </c>
      <c r="G726" s="100">
        <v>140000</v>
      </c>
      <c r="H726" s="102" t="s">
        <v>734</v>
      </c>
      <c r="I726" s="101">
        <v>80000</v>
      </c>
    </row>
    <row r="727" spans="1:9">
      <c r="A727" s="98">
        <v>720</v>
      </c>
      <c r="B727" s="99" t="s">
        <v>519</v>
      </c>
      <c r="C727" s="111" t="s">
        <v>520</v>
      </c>
      <c r="D727" s="99" t="s">
        <v>608</v>
      </c>
      <c r="E727" s="111"/>
      <c r="F727" s="111" t="s">
        <v>597</v>
      </c>
      <c r="G727" s="100">
        <v>150000</v>
      </c>
      <c r="H727" s="102" t="s">
        <v>734</v>
      </c>
      <c r="I727" s="101">
        <v>90000</v>
      </c>
    </row>
    <row r="728" spans="1:9">
      <c r="A728" s="98">
        <v>721</v>
      </c>
      <c r="B728" s="99" t="s">
        <v>519</v>
      </c>
      <c r="C728" s="111" t="s">
        <v>520</v>
      </c>
      <c r="D728" s="99" t="s">
        <v>609</v>
      </c>
      <c r="E728" s="111"/>
      <c r="F728" s="111" t="s">
        <v>597</v>
      </c>
      <c r="G728" s="100">
        <v>150000</v>
      </c>
      <c r="H728" s="102" t="s">
        <v>734</v>
      </c>
      <c r="I728" s="101">
        <v>90000</v>
      </c>
    </row>
    <row r="729" spans="1:9">
      <c r="A729" s="98">
        <v>722</v>
      </c>
      <c r="B729" s="99" t="s">
        <v>519</v>
      </c>
      <c r="C729" s="111" t="s">
        <v>520</v>
      </c>
      <c r="D729" s="99" t="s">
        <v>610</v>
      </c>
      <c r="E729" s="111"/>
      <c r="F729" s="111" t="s">
        <v>597</v>
      </c>
      <c r="G729" s="100">
        <v>150000</v>
      </c>
      <c r="H729" s="102" t="s">
        <v>734</v>
      </c>
      <c r="I729" s="101">
        <v>50000</v>
      </c>
    </row>
    <row r="730" spans="1:9">
      <c r="A730" s="98">
        <v>723</v>
      </c>
      <c r="B730" s="99" t="s">
        <v>519</v>
      </c>
      <c r="C730" s="111" t="s">
        <v>520</v>
      </c>
      <c r="D730" s="99" t="s">
        <v>611</v>
      </c>
      <c r="E730" s="111"/>
      <c r="F730" s="111" t="s">
        <v>597</v>
      </c>
      <c r="G730" s="100">
        <v>160000</v>
      </c>
      <c r="H730" s="102" t="s">
        <v>734</v>
      </c>
      <c r="I730" s="101">
        <v>70000</v>
      </c>
    </row>
    <row r="731" spans="1:9">
      <c r="A731" s="98">
        <v>724</v>
      </c>
      <c r="B731" s="99" t="s">
        <v>519</v>
      </c>
      <c r="C731" s="111" t="s">
        <v>520</v>
      </c>
      <c r="D731" s="99" t="s">
        <v>612</v>
      </c>
      <c r="E731" s="111"/>
      <c r="F731" s="111" t="s">
        <v>597</v>
      </c>
      <c r="G731" s="100">
        <v>165000</v>
      </c>
      <c r="H731" s="102" t="s">
        <v>734</v>
      </c>
      <c r="I731" s="101">
        <v>80000</v>
      </c>
    </row>
    <row r="732" spans="1:9">
      <c r="A732" s="98">
        <v>725</v>
      </c>
      <c r="B732" s="99" t="s">
        <v>519</v>
      </c>
      <c r="C732" s="111" t="s">
        <v>520</v>
      </c>
      <c r="D732" s="99" t="s">
        <v>613</v>
      </c>
      <c r="E732" s="111"/>
      <c r="F732" s="111" t="s">
        <v>597</v>
      </c>
      <c r="G732" s="100">
        <v>165000</v>
      </c>
      <c r="H732" s="102" t="s">
        <v>734</v>
      </c>
      <c r="I732" s="101">
        <v>80000</v>
      </c>
    </row>
    <row r="733" spans="1:9">
      <c r="A733" s="98">
        <v>726</v>
      </c>
      <c r="B733" s="99" t="s">
        <v>519</v>
      </c>
      <c r="C733" s="111" t="s">
        <v>520</v>
      </c>
      <c r="D733" s="99" t="s">
        <v>614</v>
      </c>
      <c r="E733" s="111"/>
      <c r="F733" s="111" t="s">
        <v>597</v>
      </c>
      <c r="G733" s="100">
        <v>200000</v>
      </c>
      <c r="H733" s="102" t="s">
        <v>734</v>
      </c>
      <c r="I733" s="101">
        <v>90000</v>
      </c>
    </row>
    <row r="734" spans="1:9">
      <c r="A734" s="98">
        <v>727</v>
      </c>
      <c r="B734" s="99" t="s">
        <v>519</v>
      </c>
      <c r="C734" s="111" t="s">
        <v>520</v>
      </c>
      <c r="D734" s="99" t="s">
        <v>615</v>
      </c>
      <c r="E734" s="111"/>
      <c r="F734" s="111" t="s">
        <v>597</v>
      </c>
      <c r="G734" s="100">
        <v>300000</v>
      </c>
      <c r="H734" s="102" t="s">
        <v>734</v>
      </c>
      <c r="I734" s="101">
        <v>120000</v>
      </c>
    </row>
    <row r="735" spans="1:9">
      <c r="A735" s="98">
        <v>728</v>
      </c>
      <c r="B735" s="99" t="s">
        <v>519</v>
      </c>
      <c r="C735" s="111" t="s">
        <v>520</v>
      </c>
      <c r="D735" s="99" t="s">
        <v>616</v>
      </c>
      <c r="E735" s="111"/>
      <c r="F735" s="111" t="s">
        <v>597</v>
      </c>
      <c r="G735" s="100">
        <v>300000</v>
      </c>
      <c r="H735" s="102" t="s">
        <v>734</v>
      </c>
      <c r="I735" s="101">
        <v>120000</v>
      </c>
    </row>
    <row r="736" spans="1:9">
      <c r="A736" s="98">
        <v>729</v>
      </c>
      <c r="B736" s="99" t="s">
        <v>519</v>
      </c>
      <c r="C736" s="111" t="s">
        <v>520</v>
      </c>
      <c r="D736" s="99" t="s">
        <v>617</v>
      </c>
      <c r="E736" s="111"/>
      <c r="F736" s="111" t="s">
        <v>618</v>
      </c>
      <c r="G736" s="100">
        <v>75000</v>
      </c>
      <c r="H736" s="102" t="s">
        <v>734</v>
      </c>
      <c r="I736" s="101">
        <v>30000</v>
      </c>
    </row>
    <row r="737" spans="1:9">
      <c r="A737" s="98">
        <v>730</v>
      </c>
      <c r="B737" s="99" t="s">
        <v>519</v>
      </c>
      <c r="C737" s="111" t="s">
        <v>520</v>
      </c>
      <c r="D737" s="99" t="s">
        <v>619</v>
      </c>
      <c r="E737" s="111"/>
      <c r="F737" s="111" t="s">
        <v>618</v>
      </c>
      <c r="G737" s="100">
        <v>75000</v>
      </c>
      <c r="H737" s="102" t="s">
        <v>734</v>
      </c>
      <c r="I737" s="101">
        <v>30000</v>
      </c>
    </row>
    <row r="738" spans="1:9">
      <c r="A738" s="98">
        <v>731</v>
      </c>
      <c r="B738" s="99" t="s">
        <v>519</v>
      </c>
      <c r="C738" s="111" t="s">
        <v>520</v>
      </c>
      <c r="D738" s="99" t="s">
        <v>620</v>
      </c>
      <c r="E738" s="111"/>
      <c r="F738" s="111" t="s">
        <v>618</v>
      </c>
      <c r="G738" s="100">
        <v>75000</v>
      </c>
      <c r="H738" s="102" t="s">
        <v>734</v>
      </c>
      <c r="I738" s="101">
        <v>30000</v>
      </c>
    </row>
    <row r="739" spans="1:9">
      <c r="A739" s="98">
        <v>732</v>
      </c>
      <c r="B739" s="99" t="s">
        <v>519</v>
      </c>
      <c r="C739" s="111" t="s">
        <v>520</v>
      </c>
      <c r="D739" s="99" t="s">
        <v>621</v>
      </c>
      <c r="E739" s="111"/>
      <c r="F739" s="111" t="s">
        <v>618</v>
      </c>
      <c r="G739" s="100">
        <v>80000</v>
      </c>
      <c r="H739" s="102" t="s">
        <v>734</v>
      </c>
      <c r="I739" s="101">
        <v>35000</v>
      </c>
    </row>
    <row r="740" spans="1:9">
      <c r="A740" s="98">
        <v>733</v>
      </c>
      <c r="B740" s="99" t="s">
        <v>519</v>
      </c>
      <c r="C740" s="111" t="s">
        <v>520</v>
      </c>
      <c r="D740" s="99" t="s">
        <v>622</v>
      </c>
      <c r="E740" s="111"/>
      <c r="F740" s="111" t="s">
        <v>618</v>
      </c>
      <c r="G740" s="100">
        <v>100000</v>
      </c>
      <c r="H740" s="102" t="s">
        <v>734</v>
      </c>
      <c r="I740" s="101">
        <v>40000</v>
      </c>
    </row>
    <row r="741" spans="1:9">
      <c r="A741" s="98">
        <v>734</v>
      </c>
      <c r="B741" s="99" t="s">
        <v>519</v>
      </c>
      <c r="C741" s="111" t="s">
        <v>520</v>
      </c>
      <c r="D741" s="99" t="s">
        <v>623</v>
      </c>
      <c r="E741" s="111"/>
      <c r="F741" s="111" t="s">
        <v>618</v>
      </c>
      <c r="G741" s="100">
        <v>100000</v>
      </c>
      <c r="H741" s="102" t="s">
        <v>734</v>
      </c>
      <c r="I741" s="101">
        <v>40000</v>
      </c>
    </row>
    <row r="742" spans="1:9">
      <c r="A742" s="98">
        <v>735</v>
      </c>
      <c r="B742" s="99" t="s">
        <v>519</v>
      </c>
      <c r="C742" s="111" t="s">
        <v>520</v>
      </c>
      <c r="D742" s="99" t="s">
        <v>624</v>
      </c>
      <c r="E742" s="111"/>
      <c r="F742" s="111" t="s">
        <v>618</v>
      </c>
      <c r="G742" s="100">
        <v>100000</v>
      </c>
      <c r="H742" s="102" t="s">
        <v>734</v>
      </c>
      <c r="I742" s="101">
        <v>40000</v>
      </c>
    </row>
    <row r="743" spans="1:9">
      <c r="A743" s="98">
        <v>736</v>
      </c>
      <c r="B743" s="99" t="s">
        <v>519</v>
      </c>
      <c r="C743" s="111" t="s">
        <v>520</v>
      </c>
      <c r="D743" s="99" t="s">
        <v>625</v>
      </c>
      <c r="E743" s="111"/>
      <c r="F743" s="111" t="s">
        <v>618</v>
      </c>
      <c r="G743" s="100">
        <v>100000</v>
      </c>
      <c r="H743" s="102" t="s">
        <v>734</v>
      </c>
      <c r="I743" s="101">
        <v>40000</v>
      </c>
    </row>
    <row r="744" spans="1:9">
      <c r="A744" s="98">
        <v>737</v>
      </c>
      <c r="B744" s="99" t="s">
        <v>519</v>
      </c>
      <c r="C744" s="111" t="s">
        <v>520</v>
      </c>
      <c r="D744" s="99" t="s">
        <v>626</v>
      </c>
      <c r="E744" s="111"/>
      <c r="F744" s="111" t="s">
        <v>618</v>
      </c>
      <c r="G744" s="100">
        <v>100000</v>
      </c>
      <c r="H744" s="102" t="s">
        <v>734</v>
      </c>
      <c r="I744" s="101">
        <v>40000</v>
      </c>
    </row>
    <row r="745" spans="1:9">
      <c r="A745" s="98">
        <v>738</v>
      </c>
      <c r="B745" s="99" t="s">
        <v>519</v>
      </c>
      <c r="C745" s="111" t="s">
        <v>520</v>
      </c>
      <c r="D745" s="99" t="s">
        <v>627</v>
      </c>
      <c r="E745" s="111"/>
      <c r="F745" s="111" t="s">
        <v>618</v>
      </c>
      <c r="G745" s="100">
        <v>100000</v>
      </c>
      <c r="H745" s="102" t="s">
        <v>734</v>
      </c>
      <c r="I745" s="101">
        <v>40000</v>
      </c>
    </row>
    <row r="746" spans="1:9">
      <c r="A746" s="98">
        <v>739</v>
      </c>
      <c r="B746" s="99" t="s">
        <v>519</v>
      </c>
      <c r="C746" s="111" t="s">
        <v>520</v>
      </c>
      <c r="D746" s="99" t="s">
        <v>628</v>
      </c>
      <c r="E746" s="111"/>
      <c r="F746" s="111" t="s">
        <v>618</v>
      </c>
      <c r="G746" s="100">
        <v>100000</v>
      </c>
      <c r="H746" s="102" t="s">
        <v>734</v>
      </c>
      <c r="I746" s="101">
        <v>40000</v>
      </c>
    </row>
    <row r="747" spans="1:9">
      <c r="A747" s="98">
        <v>740</v>
      </c>
      <c r="B747" s="99" t="s">
        <v>519</v>
      </c>
      <c r="C747" s="111" t="s">
        <v>520</v>
      </c>
      <c r="D747" s="99" t="s">
        <v>629</v>
      </c>
      <c r="E747" s="111"/>
      <c r="F747" s="111" t="s">
        <v>618</v>
      </c>
      <c r="G747" s="100">
        <v>100000</v>
      </c>
      <c r="H747" s="102" t="s">
        <v>734</v>
      </c>
      <c r="I747" s="101">
        <v>40000</v>
      </c>
    </row>
    <row r="748" spans="1:9">
      <c r="A748" s="98">
        <v>741</v>
      </c>
      <c r="B748" s="99" t="s">
        <v>519</v>
      </c>
      <c r="C748" s="111" t="s">
        <v>520</v>
      </c>
      <c r="D748" s="99" t="s">
        <v>630</v>
      </c>
      <c r="E748" s="111"/>
      <c r="F748" s="111" t="s">
        <v>618</v>
      </c>
      <c r="G748" s="100">
        <v>100000</v>
      </c>
      <c r="H748" s="102" t="s">
        <v>734</v>
      </c>
      <c r="I748" s="101">
        <v>40000</v>
      </c>
    </row>
    <row r="749" spans="1:9">
      <c r="A749" s="98">
        <v>742</v>
      </c>
      <c r="B749" s="99" t="s">
        <v>519</v>
      </c>
      <c r="C749" s="111" t="s">
        <v>520</v>
      </c>
      <c r="D749" s="99" t="s">
        <v>631</v>
      </c>
      <c r="E749" s="111"/>
      <c r="F749" s="111" t="s">
        <v>618</v>
      </c>
      <c r="G749" s="100">
        <v>100000</v>
      </c>
      <c r="H749" s="102" t="s">
        <v>734</v>
      </c>
      <c r="I749" s="101">
        <v>40000</v>
      </c>
    </row>
    <row r="750" spans="1:9">
      <c r="A750" s="98">
        <v>743</v>
      </c>
      <c r="B750" s="99" t="s">
        <v>519</v>
      </c>
      <c r="C750" s="111" t="s">
        <v>520</v>
      </c>
      <c r="D750" s="99" t="s">
        <v>632</v>
      </c>
      <c r="E750" s="111"/>
      <c r="F750" s="111" t="s">
        <v>618</v>
      </c>
      <c r="G750" s="100">
        <v>100000</v>
      </c>
      <c r="H750" s="102" t="s">
        <v>734</v>
      </c>
      <c r="I750" s="101">
        <v>40000</v>
      </c>
    </row>
    <row r="751" spans="1:9">
      <c r="A751" s="98">
        <v>744</v>
      </c>
      <c r="B751" s="99" t="s">
        <v>519</v>
      </c>
      <c r="C751" s="111" t="s">
        <v>520</v>
      </c>
      <c r="D751" s="99" t="s">
        <v>633</v>
      </c>
      <c r="E751" s="111"/>
      <c r="F751" s="111" t="s">
        <v>618</v>
      </c>
      <c r="G751" s="100">
        <v>100000</v>
      </c>
      <c r="H751" s="102" t="s">
        <v>734</v>
      </c>
      <c r="I751" s="101">
        <v>40000</v>
      </c>
    </row>
    <row r="752" spans="1:9">
      <c r="A752" s="98">
        <v>745</v>
      </c>
      <c r="B752" s="99" t="s">
        <v>519</v>
      </c>
      <c r="C752" s="111" t="s">
        <v>520</v>
      </c>
      <c r="D752" s="99" t="s">
        <v>634</v>
      </c>
      <c r="E752" s="111"/>
      <c r="F752" s="111" t="s">
        <v>618</v>
      </c>
      <c r="G752" s="100">
        <v>100000</v>
      </c>
      <c r="H752" s="102" t="s">
        <v>734</v>
      </c>
      <c r="I752" s="101">
        <v>40000</v>
      </c>
    </row>
    <row r="753" spans="1:9">
      <c r="A753" s="98">
        <v>746</v>
      </c>
      <c r="B753" s="99" t="s">
        <v>519</v>
      </c>
      <c r="C753" s="111" t="s">
        <v>520</v>
      </c>
      <c r="D753" s="99" t="s">
        <v>635</v>
      </c>
      <c r="E753" s="111"/>
      <c r="F753" s="111" t="s">
        <v>618</v>
      </c>
      <c r="G753" s="100">
        <v>100000</v>
      </c>
      <c r="H753" s="102" t="s">
        <v>734</v>
      </c>
      <c r="I753" s="101">
        <v>40000</v>
      </c>
    </row>
    <row r="754" spans="1:9">
      <c r="A754" s="98">
        <v>747</v>
      </c>
      <c r="B754" s="99" t="s">
        <v>519</v>
      </c>
      <c r="C754" s="111" t="s">
        <v>520</v>
      </c>
      <c r="D754" s="99" t="s">
        <v>636</v>
      </c>
      <c r="E754" s="111"/>
      <c r="F754" s="111" t="s">
        <v>618</v>
      </c>
      <c r="G754" s="100">
        <v>110000</v>
      </c>
      <c r="H754" s="102" t="s">
        <v>734</v>
      </c>
      <c r="I754" s="101">
        <v>50000</v>
      </c>
    </row>
    <row r="755" spans="1:9">
      <c r="A755" s="98">
        <v>748</v>
      </c>
      <c r="B755" s="99" t="s">
        <v>519</v>
      </c>
      <c r="C755" s="111" t="s">
        <v>520</v>
      </c>
      <c r="D755" s="99" t="s">
        <v>637</v>
      </c>
      <c r="E755" s="111"/>
      <c r="F755" s="111" t="s">
        <v>618</v>
      </c>
      <c r="G755" s="100">
        <v>120000</v>
      </c>
      <c r="H755" s="102" t="s">
        <v>734</v>
      </c>
      <c r="I755" s="101">
        <v>60000</v>
      </c>
    </row>
    <row r="756" spans="1:9">
      <c r="A756" s="98">
        <v>749</v>
      </c>
      <c r="B756" s="99" t="s">
        <v>519</v>
      </c>
      <c r="C756" s="111" t="s">
        <v>520</v>
      </c>
      <c r="D756" s="99" t="s">
        <v>638</v>
      </c>
      <c r="E756" s="111"/>
      <c r="F756" s="111" t="s">
        <v>618</v>
      </c>
      <c r="G756" s="100">
        <v>120000</v>
      </c>
      <c r="H756" s="102" t="s">
        <v>734</v>
      </c>
      <c r="I756" s="101">
        <v>60000</v>
      </c>
    </row>
    <row r="757" spans="1:9">
      <c r="A757" s="98">
        <v>750</v>
      </c>
      <c r="B757" s="99" t="s">
        <v>519</v>
      </c>
      <c r="C757" s="111" t="s">
        <v>520</v>
      </c>
      <c r="D757" s="99" t="s">
        <v>639</v>
      </c>
      <c r="E757" s="111"/>
      <c r="F757" s="111" t="s">
        <v>618</v>
      </c>
      <c r="G757" s="100">
        <v>120000</v>
      </c>
      <c r="H757" s="102" t="s">
        <v>734</v>
      </c>
      <c r="I757" s="101">
        <v>60000</v>
      </c>
    </row>
    <row r="758" spans="1:9">
      <c r="A758" s="98">
        <v>751</v>
      </c>
      <c r="B758" s="99" t="s">
        <v>519</v>
      </c>
      <c r="C758" s="111" t="s">
        <v>520</v>
      </c>
      <c r="D758" s="99" t="s">
        <v>640</v>
      </c>
      <c r="E758" s="111"/>
      <c r="F758" s="111" t="s">
        <v>618</v>
      </c>
      <c r="G758" s="100">
        <v>120000</v>
      </c>
      <c r="H758" s="102" t="s">
        <v>734</v>
      </c>
      <c r="I758" s="101">
        <v>60000</v>
      </c>
    </row>
    <row r="759" spans="1:9">
      <c r="A759" s="98">
        <v>752</v>
      </c>
      <c r="B759" s="99" t="s">
        <v>519</v>
      </c>
      <c r="C759" s="111" t="s">
        <v>520</v>
      </c>
      <c r="D759" s="99" t="s">
        <v>641</v>
      </c>
      <c r="E759" s="111"/>
      <c r="F759" s="111" t="s">
        <v>618</v>
      </c>
      <c r="G759" s="100">
        <v>120000</v>
      </c>
      <c r="H759" s="102" t="s">
        <v>734</v>
      </c>
      <c r="I759" s="101">
        <v>60000</v>
      </c>
    </row>
    <row r="760" spans="1:9">
      <c r="A760" s="98">
        <v>753</v>
      </c>
      <c r="B760" s="99" t="s">
        <v>519</v>
      </c>
      <c r="C760" s="111" t="s">
        <v>520</v>
      </c>
      <c r="D760" s="99" t="s">
        <v>642</v>
      </c>
      <c r="E760" s="111"/>
      <c r="F760" s="111" t="s">
        <v>618</v>
      </c>
      <c r="G760" s="100">
        <v>140000</v>
      </c>
      <c r="H760" s="102" t="s">
        <v>734</v>
      </c>
      <c r="I760" s="101">
        <v>80000</v>
      </c>
    </row>
    <row r="761" spans="1:9">
      <c r="A761" s="98">
        <v>754</v>
      </c>
      <c r="B761" s="99" t="s">
        <v>519</v>
      </c>
      <c r="C761" s="111" t="s">
        <v>520</v>
      </c>
      <c r="D761" s="99" t="s">
        <v>643</v>
      </c>
      <c r="E761" s="111"/>
      <c r="F761" s="111" t="s">
        <v>618</v>
      </c>
      <c r="G761" s="100">
        <v>150000</v>
      </c>
      <c r="H761" s="102" t="s">
        <v>734</v>
      </c>
      <c r="I761" s="101">
        <v>90000</v>
      </c>
    </row>
    <row r="762" spans="1:9">
      <c r="A762" s="98">
        <v>755</v>
      </c>
      <c r="B762" s="99" t="s">
        <v>519</v>
      </c>
      <c r="C762" s="111" t="s">
        <v>520</v>
      </c>
      <c r="D762" s="99" t="s">
        <v>644</v>
      </c>
      <c r="E762" s="111"/>
      <c r="F762" s="111" t="s">
        <v>618</v>
      </c>
      <c r="G762" s="100">
        <v>150000</v>
      </c>
      <c r="H762" s="102" t="s">
        <v>734</v>
      </c>
      <c r="I762" s="101">
        <v>90000</v>
      </c>
    </row>
    <row r="763" spans="1:9">
      <c r="A763" s="98">
        <v>756</v>
      </c>
      <c r="B763" s="99" t="s">
        <v>519</v>
      </c>
      <c r="C763" s="111" t="s">
        <v>520</v>
      </c>
      <c r="D763" s="99" t="s">
        <v>645</v>
      </c>
      <c r="E763" s="111"/>
      <c r="F763" s="111" t="s">
        <v>618</v>
      </c>
      <c r="G763" s="100">
        <v>150000</v>
      </c>
      <c r="H763" s="102" t="s">
        <v>734</v>
      </c>
      <c r="I763" s="101">
        <v>90000</v>
      </c>
    </row>
    <row r="764" spans="1:9">
      <c r="A764" s="98">
        <v>757</v>
      </c>
      <c r="B764" s="99" t="s">
        <v>519</v>
      </c>
      <c r="C764" s="111" t="s">
        <v>520</v>
      </c>
      <c r="D764" s="99" t="s">
        <v>646</v>
      </c>
      <c r="E764" s="111"/>
      <c r="F764" s="111" t="s">
        <v>618</v>
      </c>
      <c r="G764" s="100">
        <v>230000</v>
      </c>
      <c r="H764" s="102" t="s">
        <v>734</v>
      </c>
      <c r="I764" s="101">
        <v>90000</v>
      </c>
    </row>
    <row r="765" spans="1:9">
      <c r="A765" s="98">
        <v>758</v>
      </c>
      <c r="B765" s="99" t="s">
        <v>519</v>
      </c>
      <c r="C765" s="111" t="s">
        <v>520</v>
      </c>
      <c r="D765" s="99" t="s">
        <v>647</v>
      </c>
      <c r="E765" s="111"/>
      <c r="F765" s="111" t="s">
        <v>618</v>
      </c>
      <c r="G765" s="100">
        <v>300000</v>
      </c>
      <c r="H765" s="102" t="s">
        <v>734</v>
      </c>
      <c r="I765" s="101">
        <v>120000</v>
      </c>
    </row>
    <row r="766" spans="1:9">
      <c r="A766" s="98">
        <v>759</v>
      </c>
      <c r="B766" s="99" t="s">
        <v>519</v>
      </c>
      <c r="C766" s="111" t="s">
        <v>520</v>
      </c>
      <c r="D766" s="99" t="s">
        <v>648</v>
      </c>
      <c r="E766" s="111"/>
      <c r="F766" s="111" t="s">
        <v>618</v>
      </c>
      <c r="G766" s="100">
        <v>300000</v>
      </c>
      <c r="H766" s="102" t="s">
        <v>734</v>
      </c>
      <c r="I766" s="101">
        <v>120000</v>
      </c>
    </row>
    <row r="767" spans="1:9">
      <c r="A767" s="98">
        <v>760</v>
      </c>
      <c r="B767" s="99" t="s">
        <v>519</v>
      </c>
      <c r="C767" s="111" t="s">
        <v>520</v>
      </c>
      <c r="D767" s="99" t="s">
        <v>649</v>
      </c>
      <c r="E767" s="111"/>
      <c r="F767" s="111" t="s">
        <v>650</v>
      </c>
      <c r="G767" s="100">
        <v>120000</v>
      </c>
      <c r="H767" s="102" t="s">
        <v>734</v>
      </c>
      <c r="I767" s="101">
        <v>60000</v>
      </c>
    </row>
    <row r="768" spans="1:9">
      <c r="A768" s="98">
        <v>761</v>
      </c>
      <c r="B768" s="99" t="s">
        <v>519</v>
      </c>
      <c r="C768" s="111" t="s">
        <v>520</v>
      </c>
      <c r="D768" s="99" t="s">
        <v>651</v>
      </c>
      <c r="E768" s="111"/>
      <c r="F768" s="111" t="s">
        <v>650</v>
      </c>
      <c r="G768" s="100">
        <v>64000</v>
      </c>
      <c r="H768" s="102" t="s">
        <v>734</v>
      </c>
      <c r="I768" s="101">
        <v>19000</v>
      </c>
    </row>
    <row r="769" spans="1:9">
      <c r="A769" s="98">
        <v>762</v>
      </c>
      <c r="B769" s="99" t="s">
        <v>519</v>
      </c>
      <c r="C769" s="111" t="s">
        <v>520</v>
      </c>
      <c r="D769" s="99" t="s">
        <v>652</v>
      </c>
      <c r="E769" s="111"/>
      <c r="F769" s="111" t="s">
        <v>650</v>
      </c>
      <c r="G769" s="100">
        <v>70000</v>
      </c>
      <c r="H769" s="102" t="s">
        <v>734</v>
      </c>
      <c r="I769" s="101">
        <v>25000</v>
      </c>
    </row>
    <row r="770" spans="1:9">
      <c r="A770" s="98">
        <v>763</v>
      </c>
      <c r="B770" s="99" t="s">
        <v>519</v>
      </c>
      <c r="C770" s="111" t="s">
        <v>520</v>
      </c>
      <c r="D770" s="99" t="s">
        <v>653</v>
      </c>
      <c r="E770" s="111"/>
      <c r="F770" s="111" t="s">
        <v>650</v>
      </c>
      <c r="G770" s="100">
        <v>70000</v>
      </c>
      <c r="H770" s="102" t="s">
        <v>734</v>
      </c>
      <c r="I770" s="101">
        <v>25000</v>
      </c>
    </row>
    <row r="771" spans="1:9">
      <c r="A771" s="98">
        <v>764</v>
      </c>
      <c r="B771" s="99" t="s">
        <v>519</v>
      </c>
      <c r="C771" s="111" t="s">
        <v>520</v>
      </c>
      <c r="D771" s="99" t="s">
        <v>654</v>
      </c>
      <c r="E771" s="111"/>
      <c r="F771" s="111" t="s">
        <v>650</v>
      </c>
      <c r="G771" s="100">
        <v>75000</v>
      </c>
      <c r="H771" s="102" t="s">
        <v>734</v>
      </c>
      <c r="I771" s="101">
        <v>30000</v>
      </c>
    </row>
    <row r="772" spans="1:9">
      <c r="A772" s="98">
        <v>765</v>
      </c>
      <c r="B772" s="99" t="s">
        <v>519</v>
      </c>
      <c r="C772" s="111" t="s">
        <v>520</v>
      </c>
      <c r="D772" s="99" t="s">
        <v>655</v>
      </c>
      <c r="E772" s="111"/>
      <c r="F772" s="111" t="s">
        <v>650</v>
      </c>
      <c r="G772" s="100">
        <v>100000</v>
      </c>
      <c r="H772" s="102" t="s">
        <v>734</v>
      </c>
      <c r="I772" s="101">
        <v>40000</v>
      </c>
    </row>
    <row r="773" spans="1:9">
      <c r="A773" s="98">
        <v>766</v>
      </c>
      <c r="B773" s="99" t="s">
        <v>519</v>
      </c>
      <c r="C773" s="111" t="s">
        <v>520</v>
      </c>
      <c r="D773" s="99" t="s">
        <v>656</v>
      </c>
      <c r="E773" s="111"/>
      <c r="F773" s="111" t="s">
        <v>650</v>
      </c>
      <c r="G773" s="100">
        <v>100000</v>
      </c>
      <c r="H773" s="102" t="s">
        <v>734</v>
      </c>
      <c r="I773" s="101">
        <v>40000</v>
      </c>
    </row>
    <row r="774" spans="1:9">
      <c r="A774" s="98">
        <v>767</v>
      </c>
      <c r="B774" s="99" t="s">
        <v>519</v>
      </c>
      <c r="C774" s="111" t="s">
        <v>520</v>
      </c>
      <c r="D774" s="99" t="s">
        <v>657</v>
      </c>
      <c r="E774" s="111"/>
      <c r="F774" s="111" t="s">
        <v>650</v>
      </c>
      <c r="G774" s="100">
        <v>100000</v>
      </c>
      <c r="H774" s="102" t="s">
        <v>734</v>
      </c>
      <c r="I774" s="101">
        <v>40000</v>
      </c>
    </row>
    <row r="775" spans="1:9">
      <c r="A775" s="98">
        <v>768</v>
      </c>
      <c r="B775" s="99" t="s">
        <v>519</v>
      </c>
      <c r="C775" s="111" t="s">
        <v>520</v>
      </c>
      <c r="D775" s="99" t="s">
        <v>658</v>
      </c>
      <c r="E775" s="111"/>
      <c r="F775" s="111" t="s">
        <v>650</v>
      </c>
      <c r="G775" s="100">
        <v>100000</v>
      </c>
      <c r="H775" s="102" t="s">
        <v>734</v>
      </c>
      <c r="I775" s="101">
        <v>40000</v>
      </c>
    </row>
    <row r="776" spans="1:9">
      <c r="A776" s="98">
        <v>769</v>
      </c>
      <c r="B776" s="99" t="s">
        <v>519</v>
      </c>
      <c r="C776" s="111" t="s">
        <v>520</v>
      </c>
      <c r="D776" s="99" t="s">
        <v>659</v>
      </c>
      <c r="E776" s="111"/>
      <c r="F776" s="111" t="s">
        <v>650</v>
      </c>
      <c r="G776" s="100">
        <v>100000</v>
      </c>
      <c r="H776" s="102" t="s">
        <v>734</v>
      </c>
      <c r="I776" s="101">
        <v>40000</v>
      </c>
    </row>
    <row r="777" spans="1:9">
      <c r="A777" s="98">
        <v>770</v>
      </c>
      <c r="B777" s="99" t="s">
        <v>519</v>
      </c>
      <c r="C777" s="111" t="s">
        <v>520</v>
      </c>
      <c r="D777" s="99" t="s">
        <v>660</v>
      </c>
      <c r="E777" s="111"/>
      <c r="F777" s="111" t="s">
        <v>650</v>
      </c>
      <c r="G777" s="100">
        <v>100000</v>
      </c>
      <c r="H777" s="102" t="s">
        <v>734</v>
      </c>
      <c r="I777" s="101">
        <v>40000</v>
      </c>
    </row>
    <row r="778" spans="1:9">
      <c r="A778" s="98">
        <v>771</v>
      </c>
      <c r="B778" s="99" t="s">
        <v>519</v>
      </c>
      <c r="C778" s="111" t="s">
        <v>520</v>
      </c>
      <c r="D778" s="99" t="s">
        <v>661</v>
      </c>
      <c r="E778" s="111"/>
      <c r="F778" s="111" t="s">
        <v>650</v>
      </c>
      <c r="G778" s="100">
        <v>100000</v>
      </c>
      <c r="H778" s="102" t="s">
        <v>734</v>
      </c>
      <c r="I778" s="101">
        <v>40000</v>
      </c>
    </row>
    <row r="779" spans="1:9">
      <c r="A779" s="98">
        <v>772</v>
      </c>
      <c r="B779" s="99" t="s">
        <v>519</v>
      </c>
      <c r="C779" s="111" t="s">
        <v>520</v>
      </c>
      <c r="D779" s="99" t="s">
        <v>662</v>
      </c>
      <c r="E779" s="111"/>
      <c r="F779" s="111" t="s">
        <v>650</v>
      </c>
      <c r="G779" s="100">
        <v>120000</v>
      </c>
      <c r="H779" s="102" t="s">
        <v>734</v>
      </c>
      <c r="I779" s="101">
        <v>60000</v>
      </c>
    </row>
    <row r="780" spans="1:9">
      <c r="A780" s="98">
        <v>773</v>
      </c>
      <c r="B780" s="99" t="s">
        <v>519</v>
      </c>
      <c r="C780" s="111" t="s">
        <v>520</v>
      </c>
      <c r="D780" s="99" t="s">
        <v>663</v>
      </c>
      <c r="E780" s="111"/>
      <c r="F780" s="111" t="s">
        <v>650</v>
      </c>
      <c r="G780" s="100">
        <v>120000</v>
      </c>
      <c r="H780" s="102" t="s">
        <v>734</v>
      </c>
      <c r="I780" s="101">
        <v>60000</v>
      </c>
    </row>
    <row r="781" spans="1:9">
      <c r="A781" s="98">
        <v>774</v>
      </c>
      <c r="B781" s="99" t="s">
        <v>519</v>
      </c>
      <c r="C781" s="111" t="s">
        <v>520</v>
      </c>
      <c r="D781" s="99" t="s">
        <v>664</v>
      </c>
      <c r="E781" s="111"/>
      <c r="F781" s="111" t="s">
        <v>650</v>
      </c>
      <c r="G781" s="100">
        <v>120000</v>
      </c>
      <c r="H781" s="102" t="s">
        <v>734</v>
      </c>
      <c r="I781" s="101">
        <v>60000</v>
      </c>
    </row>
    <row r="782" spans="1:9">
      <c r="A782" s="98">
        <v>775</v>
      </c>
      <c r="B782" s="99" t="s">
        <v>519</v>
      </c>
      <c r="C782" s="111" t="s">
        <v>520</v>
      </c>
      <c r="D782" s="99" t="s">
        <v>665</v>
      </c>
      <c r="E782" s="111"/>
      <c r="F782" s="111" t="s">
        <v>650</v>
      </c>
      <c r="G782" s="100">
        <v>120000</v>
      </c>
      <c r="H782" s="102" t="s">
        <v>734</v>
      </c>
      <c r="I782" s="101">
        <v>60000</v>
      </c>
    </row>
    <row r="783" spans="1:9">
      <c r="A783" s="98">
        <v>776</v>
      </c>
      <c r="B783" s="99" t="s">
        <v>519</v>
      </c>
      <c r="C783" s="111" t="s">
        <v>520</v>
      </c>
      <c r="D783" s="99" t="s">
        <v>666</v>
      </c>
      <c r="E783" s="111"/>
      <c r="F783" s="111" t="s">
        <v>650</v>
      </c>
      <c r="G783" s="100">
        <v>120000</v>
      </c>
      <c r="H783" s="102" t="s">
        <v>734</v>
      </c>
      <c r="I783" s="101">
        <v>60000</v>
      </c>
    </row>
    <row r="784" spans="1:9">
      <c r="A784" s="98">
        <v>777</v>
      </c>
      <c r="B784" s="99" t="s">
        <v>519</v>
      </c>
      <c r="C784" s="111" t="s">
        <v>520</v>
      </c>
      <c r="D784" s="99" t="s">
        <v>667</v>
      </c>
      <c r="E784" s="111"/>
      <c r="F784" s="111" t="s">
        <v>650</v>
      </c>
      <c r="G784" s="100">
        <v>150000</v>
      </c>
      <c r="H784" s="102" t="s">
        <v>734</v>
      </c>
      <c r="I784" s="101">
        <v>90000</v>
      </c>
    </row>
    <row r="785" spans="1:9">
      <c r="A785" s="98">
        <v>778</v>
      </c>
      <c r="B785" s="99" t="s">
        <v>519</v>
      </c>
      <c r="C785" s="111" t="s">
        <v>520</v>
      </c>
      <c r="D785" s="99" t="s">
        <v>668</v>
      </c>
      <c r="E785" s="111"/>
      <c r="F785" s="111" t="s">
        <v>650</v>
      </c>
      <c r="G785" s="100">
        <v>150000</v>
      </c>
      <c r="H785" s="102" t="s">
        <v>734</v>
      </c>
      <c r="I785" s="101">
        <v>90000</v>
      </c>
    </row>
    <row r="786" spans="1:9">
      <c r="A786" s="98">
        <v>779</v>
      </c>
      <c r="B786" s="99" t="s">
        <v>519</v>
      </c>
      <c r="C786" s="111" t="s">
        <v>520</v>
      </c>
      <c r="D786" s="99" t="s">
        <v>669</v>
      </c>
      <c r="E786" s="111"/>
      <c r="F786" s="111" t="s">
        <v>650</v>
      </c>
      <c r="G786" s="100">
        <v>150000</v>
      </c>
      <c r="H786" s="102" t="s">
        <v>734</v>
      </c>
      <c r="I786" s="101">
        <v>90000</v>
      </c>
    </row>
    <row r="787" spans="1:9">
      <c r="A787" s="98">
        <v>780</v>
      </c>
      <c r="B787" s="99" t="s">
        <v>519</v>
      </c>
      <c r="C787" s="111" t="s">
        <v>520</v>
      </c>
      <c r="D787" s="99" t="s">
        <v>670</v>
      </c>
      <c r="E787" s="111"/>
      <c r="F787" s="111" t="s">
        <v>650</v>
      </c>
      <c r="G787" s="100">
        <v>150000</v>
      </c>
      <c r="H787" s="102" t="s">
        <v>734</v>
      </c>
      <c r="I787" s="101">
        <v>90000</v>
      </c>
    </row>
    <row r="788" spans="1:9">
      <c r="A788" s="98">
        <v>781</v>
      </c>
      <c r="B788" s="99" t="s">
        <v>519</v>
      </c>
      <c r="C788" s="111" t="s">
        <v>520</v>
      </c>
      <c r="D788" s="99" t="s">
        <v>671</v>
      </c>
      <c r="E788" s="111"/>
      <c r="F788" s="111" t="s">
        <v>650</v>
      </c>
      <c r="G788" s="100">
        <v>160000</v>
      </c>
      <c r="H788" s="102" t="s">
        <v>734</v>
      </c>
      <c r="I788" s="101">
        <v>50000</v>
      </c>
    </row>
    <row r="789" spans="1:9">
      <c r="A789" s="98">
        <v>782</v>
      </c>
      <c r="B789" s="99" t="s">
        <v>519</v>
      </c>
      <c r="C789" s="111" t="s">
        <v>520</v>
      </c>
      <c r="D789" s="99" t="s">
        <v>672</v>
      </c>
      <c r="E789" s="111"/>
      <c r="F789" s="111" t="s">
        <v>673</v>
      </c>
      <c r="G789" s="100">
        <v>70000</v>
      </c>
      <c r="H789" s="102" t="s">
        <v>734</v>
      </c>
      <c r="I789" s="101">
        <v>25000</v>
      </c>
    </row>
    <row r="790" spans="1:9">
      <c r="A790" s="98">
        <v>783</v>
      </c>
      <c r="B790" s="99" t="s">
        <v>519</v>
      </c>
      <c r="C790" s="111" t="s">
        <v>520</v>
      </c>
      <c r="D790" s="99" t="s">
        <v>674</v>
      </c>
      <c r="E790" s="111"/>
      <c r="F790" s="111" t="s">
        <v>673</v>
      </c>
      <c r="G790" s="100">
        <v>70000</v>
      </c>
      <c r="H790" s="102" t="s">
        <v>734</v>
      </c>
      <c r="I790" s="101">
        <v>25000</v>
      </c>
    </row>
    <row r="791" spans="1:9">
      <c r="A791" s="98">
        <v>784</v>
      </c>
      <c r="B791" s="99" t="s">
        <v>519</v>
      </c>
      <c r="C791" s="111" t="s">
        <v>520</v>
      </c>
      <c r="D791" s="99" t="s">
        <v>675</v>
      </c>
      <c r="E791" s="111"/>
      <c r="F791" s="111" t="s">
        <v>673</v>
      </c>
      <c r="G791" s="100">
        <v>72000</v>
      </c>
      <c r="H791" s="102" t="s">
        <v>734</v>
      </c>
      <c r="I791" s="101">
        <v>27000</v>
      </c>
    </row>
    <row r="792" spans="1:9">
      <c r="A792" s="98">
        <v>785</v>
      </c>
      <c r="B792" s="99" t="s">
        <v>519</v>
      </c>
      <c r="C792" s="111" t="s">
        <v>520</v>
      </c>
      <c r="D792" s="99" t="s">
        <v>676</v>
      </c>
      <c r="E792" s="111"/>
      <c r="F792" s="111" t="s">
        <v>673</v>
      </c>
      <c r="G792" s="100">
        <v>90000</v>
      </c>
      <c r="H792" s="102" t="s">
        <v>734</v>
      </c>
      <c r="I792" s="101">
        <v>45000</v>
      </c>
    </row>
    <row r="793" spans="1:9">
      <c r="A793" s="98">
        <v>786</v>
      </c>
      <c r="B793" s="99" t="s">
        <v>519</v>
      </c>
      <c r="C793" s="111" t="s">
        <v>520</v>
      </c>
      <c r="D793" s="99" t="s">
        <v>677</v>
      </c>
      <c r="E793" s="111"/>
      <c r="F793" s="111" t="s">
        <v>673</v>
      </c>
      <c r="G793" s="100">
        <v>100000</v>
      </c>
      <c r="H793" s="102" t="s">
        <v>734</v>
      </c>
      <c r="I793" s="101">
        <v>40000</v>
      </c>
    </row>
    <row r="794" spans="1:9">
      <c r="A794" s="98">
        <v>787</v>
      </c>
      <c r="B794" s="99" t="s">
        <v>519</v>
      </c>
      <c r="C794" s="111" t="s">
        <v>520</v>
      </c>
      <c r="D794" s="99" t="s">
        <v>678</v>
      </c>
      <c r="E794" s="111"/>
      <c r="F794" s="111" t="s">
        <v>673</v>
      </c>
      <c r="G794" s="100">
        <v>100000</v>
      </c>
      <c r="H794" s="102" t="s">
        <v>734</v>
      </c>
      <c r="I794" s="101">
        <v>40000</v>
      </c>
    </row>
    <row r="795" spans="1:9">
      <c r="A795" s="98">
        <v>788</v>
      </c>
      <c r="B795" s="99" t="s">
        <v>519</v>
      </c>
      <c r="C795" s="111" t="s">
        <v>520</v>
      </c>
      <c r="D795" s="99" t="s">
        <v>679</v>
      </c>
      <c r="E795" s="111"/>
      <c r="F795" s="111" t="s">
        <v>673</v>
      </c>
      <c r="G795" s="100">
        <v>100000</v>
      </c>
      <c r="H795" s="102" t="s">
        <v>734</v>
      </c>
      <c r="I795" s="101">
        <v>40000</v>
      </c>
    </row>
    <row r="796" spans="1:9">
      <c r="A796" s="98">
        <v>789</v>
      </c>
      <c r="B796" s="99" t="s">
        <v>519</v>
      </c>
      <c r="C796" s="111" t="s">
        <v>520</v>
      </c>
      <c r="D796" s="99" t="s">
        <v>680</v>
      </c>
      <c r="E796" s="111"/>
      <c r="F796" s="111" t="s">
        <v>673</v>
      </c>
      <c r="G796" s="100">
        <v>100000</v>
      </c>
      <c r="H796" s="102" t="s">
        <v>734</v>
      </c>
      <c r="I796" s="101">
        <v>40000</v>
      </c>
    </row>
    <row r="797" spans="1:9">
      <c r="A797" s="98">
        <v>790</v>
      </c>
      <c r="B797" s="99" t="s">
        <v>519</v>
      </c>
      <c r="C797" s="111" t="s">
        <v>520</v>
      </c>
      <c r="D797" s="99" t="s">
        <v>681</v>
      </c>
      <c r="E797" s="111"/>
      <c r="F797" s="111" t="s">
        <v>673</v>
      </c>
      <c r="G797" s="100">
        <v>100000</v>
      </c>
      <c r="H797" s="102" t="s">
        <v>734</v>
      </c>
      <c r="I797" s="101">
        <v>40000</v>
      </c>
    </row>
    <row r="798" spans="1:9">
      <c r="A798" s="98">
        <v>791</v>
      </c>
      <c r="B798" s="99" t="s">
        <v>519</v>
      </c>
      <c r="C798" s="111" t="s">
        <v>520</v>
      </c>
      <c r="D798" s="99" t="s">
        <v>682</v>
      </c>
      <c r="E798" s="111"/>
      <c r="F798" s="111" t="s">
        <v>673</v>
      </c>
      <c r="G798" s="100">
        <v>100000</v>
      </c>
      <c r="H798" s="102" t="s">
        <v>734</v>
      </c>
      <c r="I798" s="101">
        <v>40000</v>
      </c>
    </row>
    <row r="799" spans="1:9">
      <c r="A799" s="98">
        <v>792</v>
      </c>
      <c r="B799" s="99" t="s">
        <v>519</v>
      </c>
      <c r="C799" s="111" t="s">
        <v>520</v>
      </c>
      <c r="D799" s="99" t="s">
        <v>683</v>
      </c>
      <c r="E799" s="111"/>
      <c r="F799" s="111" t="s">
        <v>673</v>
      </c>
      <c r="G799" s="100">
        <v>100000</v>
      </c>
      <c r="H799" s="102" t="s">
        <v>734</v>
      </c>
      <c r="I799" s="101">
        <v>40000</v>
      </c>
    </row>
    <row r="800" spans="1:9">
      <c r="A800" s="98">
        <v>793</v>
      </c>
      <c r="B800" s="99" t="s">
        <v>519</v>
      </c>
      <c r="C800" s="111" t="s">
        <v>520</v>
      </c>
      <c r="D800" s="99" t="s">
        <v>684</v>
      </c>
      <c r="E800" s="111"/>
      <c r="F800" s="111" t="s">
        <v>673</v>
      </c>
      <c r="G800" s="100">
        <v>100000</v>
      </c>
      <c r="H800" s="102" t="s">
        <v>734</v>
      </c>
      <c r="I800" s="101">
        <v>40000</v>
      </c>
    </row>
    <row r="801" spans="1:9">
      <c r="A801" s="98">
        <v>794</v>
      </c>
      <c r="B801" s="99" t="s">
        <v>519</v>
      </c>
      <c r="C801" s="111" t="s">
        <v>520</v>
      </c>
      <c r="D801" s="99" t="s">
        <v>685</v>
      </c>
      <c r="E801" s="111"/>
      <c r="F801" s="111" t="s">
        <v>673</v>
      </c>
      <c r="G801" s="100">
        <v>100000</v>
      </c>
      <c r="H801" s="102" t="s">
        <v>734</v>
      </c>
      <c r="I801" s="101">
        <v>40000</v>
      </c>
    </row>
    <row r="802" spans="1:9">
      <c r="A802" s="98">
        <v>795</v>
      </c>
      <c r="B802" s="99" t="s">
        <v>519</v>
      </c>
      <c r="C802" s="111" t="s">
        <v>520</v>
      </c>
      <c r="D802" s="99" t="s">
        <v>686</v>
      </c>
      <c r="E802" s="111"/>
      <c r="F802" s="111" t="s">
        <v>673</v>
      </c>
      <c r="G802" s="100">
        <v>100000</v>
      </c>
      <c r="H802" s="102" t="s">
        <v>734</v>
      </c>
      <c r="I802" s="101">
        <v>40000</v>
      </c>
    </row>
    <row r="803" spans="1:9">
      <c r="A803" s="98">
        <v>796</v>
      </c>
      <c r="B803" s="99" t="s">
        <v>519</v>
      </c>
      <c r="C803" s="111" t="s">
        <v>520</v>
      </c>
      <c r="D803" s="99" t="s">
        <v>687</v>
      </c>
      <c r="E803" s="111"/>
      <c r="F803" s="111" t="s">
        <v>673</v>
      </c>
      <c r="G803" s="100">
        <v>100000</v>
      </c>
      <c r="H803" s="102" t="s">
        <v>734</v>
      </c>
      <c r="I803" s="101">
        <v>40000</v>
      </c>
    </row>
    <row r="804" spans="1:9">
      <c r="A804" s="98">
        <v>797</v>
      </c>
      <c r="B804" s="99" t="s">
        <v>519</v>
      </c>
      <c r="C804" s="111" t="s">
        <v>520</v>
      </c>
      <c r="D804" s="99" t="s">
        <v>688</v>
      </c>
      <c r="E804" s="111"/>
      <c r="F804" s="111" t="s">
        <v>673</v>
      </c>
      <c r="G804" s="100">
        <v>100000</v>
      </c>
      <c r="H804" s="102" t="s">
        <v>734</v>
      </c>
      <c r="I804" s="101">
        <v>40000</v>
      </c>
    </row>
    <row r="805" spans="1:9">
      <c r="A805" s="98">
        <v>798</v>
      </c>
      <c r="B805" s="99" t="s">
        <v>519</v>
      </c>
      <c r="C805" s="111" t="s">
        <v>520</v>
      </c>
      <c r="D805" s="99" t="s">
        <v>689</v>
      </c>
      <c r="E805" s="111"/>
      <c r="F805" s="111" t="s">
        <v>673</v>
      </c>
      <c r="G805" s="100">
        <v>100000</v>
      </c>
      <c r="H805" s="102" t="s">
        <v>734</v>
      </c>
      <c r="I805" s="101">
        <v>40000</v>
      </c>
    </row>
    <row r="806" spans="1:9">
      <c r="A806" s="98">
        <v>799</v>
      </c>
      <c r="B806" s="99" t="s">
        <v>519</v>
      </c>
      <c r="C806" s="111" t="s">
        <v>520</v>
      </c>
      <c r="D806" s="99" t="s">
        <v>690</v>
      </c>
      <c r="E806" s="111"/>
      <c r="F806" s="111" t="s">
        <v>673</v>
      </c>
      <c r="G806" s="100">
        <v>139950</v>
      </c>
      <c r="H806" s="102" t="s">
        <v>734</v>
      </c>
      <c r="I806" s="101">
        <v>79950</v>
      </c>
    </row>
    <row r="807" spans="1:9">
      <c r="A807" s="98">
        <v>800</v>
      </c>
      <c r="B807" s="99" t="s">
        <v>519</v>
      </c>
      <c r="C807" s="111" t="s">
        <v>520</v>
      </c>
      <c r="D807" s="99" t="s">
        <v>691</v>
      </c>
      <c r="E807" s="111"/>
      <c r="F807" s="111" t="s">
        <v>673</v>
      </c>
      <c r="G807" s="100">
        <v>150000</v>
      </c>
      <c r="H807" s="102" t="s">
        <v>734</v>
      </c>
      <c r="I807" s="101">
        <v>90000</v>
      </c>
    </row>
    <row r="808" spans="1:9">
      <c r="A808" s="98">
        <v>801</v>
      </c>
      <c r="B808" s="99" t="s">
        <v>519</v>
      </c>
      <c r="C808" s="111" t="s">
        <v>520</v>
      </c>
      <c r="D808" s="99" t="s">
        <v>692</v>
      </c>
      <c r="E808" s="111"/>
      <c r="F808" s="111" t="s">
        <v>673</v>
      </c>
      <c r="G808" s="100">
        <v>150000</v>
      </c>
      <c r="H808" s="102" t="s">
        <v>734</v>
      </c>
      <c r="I808" s="101">
        <v>90000</v>
      </c>
    </row>
    <row r="809" spans="1:9">
      <c r="A809" s="98">
        <v>802</v>
      </c>
      <c r="B809" s="99" t="s">
        <v>519</v>
      </c>
      <c r="C809" s="111" t="s">
        <v>520</v>
      </c>
      <c r="D809" s="99" t="s">
        <v>693</v>
      </c>
      <c r="E809" s="111"/>
      <c r="F809" s="111" t="s">
        <v>673</v>
      </c>
      <c r="G809" s="100">
        <v>150000</v>
      </c>
      <c r="H809" s="102" t="s">
        <v>734</v>
      </c>
      <c r="I809" s="101">
        <v>90000</v>
      </c>
    </row>
    <row r="810" spans="1:9">
      <c r="A810" s="98">
        <v>803</v>
      </c>
      <c r="B810" s="99" t="s">
        <v>519</v>
      </c>
      <c r="C810" s="111" t="s">
        <v>520</v>
      </c>
      <c r="D810" s="99" t="s">
        <v>694</v>
      </c>
      <c r="E810" s="111"/>
      <c r="F810" s="111" t="s">
        <v>673</v>
      </c>
      <c r="G810" s="100">
        <v>150000</v>
      </c>
      <c r="H810" s="102" t="s">
        <v>734</v>
      </c>
      <c r="I810" s="101">
        <v>90000</v>
      </c>
    </row>
    <row r="811" spans="1:9">
      <c r="A811" s="98">
        <v>804</v>
      </c>
      <c r="B811" s="99" t="s">
        <v>519</v>
      </c>
      <c r="C811" s="111" t="s">
        <v>520</v>
      </c>
      <c r="D811" s="99" t="s">
        <v>695</v>
      </c>
      <c r="E811" s="111"/>
      <c r="F811" s="111" t="s">
        <v>673</v>
      </c>
      <c r="G811" s="100">
        <v>200000</v>
      </c>
      <c r="H811" s="102" t="s">
        <v>734</v>
      </c>
      <c r="I811" s="101">
        <v>90000</v>
      </c>
    </row>
    <row r="812" spans="1:9">
      <c r="A812" s="98">
        <v>805</v>
      </c>
      <c r="B812" s="99" t="s">
        <v>519</v>
      </c>
      <c r="C812" s="111" t="s">
        <v>520</v>
      </c>
      <c r="D812" s="99" t="s">
        <v>696</v>
      </c>
      <c r="E812" s="111"/>
      <c r="F812" s="111" t="s">
        <v>673</v>
      </c>
      <c r="G812" s="100">
        <v>400000</v>
      </c>
      <c r="H812" s="102" t="s">
        <v>734</v>
      </c>
      <c r="I812" s="101">
        <v>180000</v>
      </c>
    </row>
    <row r="813" spans="1:9">
      <c r="A813" s="98">
        <v>806</v>
      </c>
      <c r="B813" s="99" t="s">
        <v>519</v>
      </c>
      <c r="C813" s="111" t="s">
        <v>520</v>
      </c>
      <c r="D813" s="99" t="s">
        <v>697</v>
      </c>
      <c r="E813" s="111"/>
      <c r="F813" s="111" t="s">
        <v>698</v>
      </c>
      <c r="G813" s="100">
        <v>65000</v>
      </c>
      <c r="H813" s="102" t="s">
        <v>734</v>
      </c>
      <c r="I813" s="101">
        <v>5000</v>
      </c>
    </row>
    <row r="814" spans="1:9">
      <c r="A814" s="98">
        <v>807</v>
      </c>
      <c r="B814" s="99" t="s">
        <v>519</v>
      </c>
      <c r="C814" s="111" t="s">
        <v>520</v>
      </c>
      <c r="D814" s="99" t="s">
        <v>699</v>
      </c>
      <c r="E814" s="111"/>
      <c r="F814" s="111" t="s">
        <v>698</v>
      </c>
      <c r="G814" s="100">
        <v>65000</v>
      </c>
      <c r="H814" s="102" t="s">
        <v>734</v>
      </c>
      <c r="I814" s="101">
        <v>5000</v>
      </c>
    </row>
    <row r="815" spans="1:9">
      <c r="A815" s="98">
        <v>808</v>
      </c>
      <c r="B815" s="99" t="s">
        <v>519</v>
      </c>
      <c r="C815" s="111" t="s">
        <v>520</v>
      </c>
      <c r="D815" s="99" t="s">
        <v>700</v>
      </c>
      <c r="E815" s="111"/>
      <c r="F815" s="111" t="s">
        <v>698</v>
      </c>
      <c r="G815" s="100">
        <v>65000</v>
      </c>
      <c r="H815" s="102" t="s">
        <v>734</v>
      </c>
      <c r="I815" s="101">
        <v>5000</v>
      </c>
    </row>
    <row r="816" spans="1:9">
      <c r="A816" s="98">
        <v>809</v>
      </c>
      <c r="B816" s="99" t="s">
        <v>519</v>
      </c>
      <c r="C816" s="111" t="s">
        <v>520</v>
      </c>
      <c r="D816" s="99" t="s">
        <v>701</v>
      </c>
      <c r="E816" s="111"/>
      <c r="F816" s="111" t="s">
        <v>698</v>
      </c>
      <c r="G816" s="100">
        <v>65000</v>
      </c>
      <c r="H816" s="102" t="s">
        <v>734</v>
      </c>
      <c r="I816" s="101">
        <v>5000</v>
      </c>
    </row>
    <row r="817" spans="1:9">
      <c r="A817" s="98">
        <v>810</v>
      </c>
      <c r="B817" s="99" t="s">
        <v>519</v>
      </c>
      <c r="C817" s="111" t="s">
        <v>520</v>
      </c>
      <c r="D817" s="99" t="s">
        <v>702</v>
      </c>
      <c r="E817" s="111"/>
      <c r="F817" s="111" t="s">
        <v>698</v>
      </c>
      <c r="G817" s="100">
        <v>70000</v>
      </c>
      <c r="H817" s="102" t="s">
        <v>734</v>
      </c>
      <c r="I817" s="101">
        <v>10000</v>
      </c>
    </row>
    <row r="818" spans="1:9">
      <c r="A818" s="98">
        <v>811</v>
      </c>
      <c r="B818" s="99" t="s">
        <v>519</v>
      </c>
      <c r="C818" s="111" t="s">
        <v>520</v>
      </c>
      <c r="D818" s="99" t="s">
        <v>703</v>
      </c>
      <c r="E818" s="111"/>
      <c r="F818" s="111" t="s">
        <v>698</v>
      </c>
      <c r="G818" s="100">
        <v>90000</v>
      </c>
      <c r="H818" s="102" t="s">
        <v>734</v>
      </c>
      <c r="I818" s="101">
        <v>30000</v>
      </c>
    </row>
    <row r="819" spans="1:9">
      <c r="A819" s="98">
        <v>812</v>
      </c>
      <c r="B819" s="99" t="s">
        <v>519</v>
      </c>
      <c r="C819" s="111" t="s">
        <v>520</v>
      </c>
      <c r="D819" s="99" t="s">
        <v>704</v>
      </c>
      <c r="E819" s="111"/>
      <c r="F819" s="111" t="s">
        <v>698</v>
      </c>
      <c r="G819" s="100">
        <v>100000</v>
      </c>
      <c r="H819" s="102" t="s">
        <v>734</v>
      </c>
      <c r="I819" s="101">
        <v>40000</v>
      </c>
    </row>
    <row r="820" spans="1:9">
      <c r="A820" s="98">
        <v>813</v>
      </c>
      <c r="B820" s="99" t="s">
        <v>519</v>
      </c>
      <c r="C820" s="111" t="s">
        <v>520</v>
      </c>
      <c r="D820" s="99" t="s">
        <v>705</v>
      </c>
      <c r="E820" s="111"/>
      <c r="F820" s="111" t="s">
        <v>698</v>
      </c>
      <c r="G820" s="100">
        <v>100000</v>
      </c>
      <c r="H820" s="102" t="s">
        <v>734</v>
      </c>
      <c r="I820" s="101">
        <v>40000</v>
      </c>
    </row>
    <row r="821" spans="1:9">
      <c r="A821" s="98">
        <v>814</v>
      </c>
      <c r="B821" s="99" t="s">
        <v>519</v>
      </c>
      <c r="C821" s="111" t="s">
        <v>520</v>
      </c>
      <c r="D821" s="99" t="s">
        <v>706</v>
      </c>
      <c r="E821" s="111"/>
      <c r="F821" s="111" t="s">
        <v>698</v>
      </c>
      <c r="G821" s="100">
        <v>100000</v>
      </c>
      <c r="H821" s="102" t="s">
        <v>734</v>
      </c>
      <c r="I821" s="101">
        <v>40000</v>
      </c>
    </row>
    <row r="822" spans="1:9">
      <c r="A822" s="98">
        <v>815</v>
      </c>
      <c r="B822" s="99" t="s">
        <v>519</v>
      </c>
      <c r="C822" s="111" t="s">
        <v>520</v>
      </c>
      <c r="D822" s="99" t="s">
        <v>707</v>
      </c>
      <c r="E822" s="111"/>
      <c r="F822" s="111" t="s">
        <v>698</v>
      </c>
      <c r="G822" s="100">
        <v>100000</v>
      </c>
      <c r="H822" s="102" t="s">
        <v>734</v>
      </c>
      <c r="I822" s="101">
        <v>40000</v>
      </c>
    </row>
    <row r="823" spans="1:9">
      <c r="A823" s="98">
        <v>816</v>
      </c>
      <c r="B823" s="99" t="s">
        <v>519</v>
      </c>
      <c r="C823" s="111" t="s">
        <v>520</v>
      </c>
      <c r="D823" s="99" t="s">
        <v>708</v>
      </c>
      <c r="E823" s="111"/>
      <c r="F823" s="111" t="s">
        <v>698</v>
      </c>
      <c r="G823" s="100">
        <v>100000</v>
      </c>
      <c r="H823" s="102" t="s">
        <v>734</v>
      </c>
      <c r="I823" s="101">
        <v>40000</v>
      </c>
    </row>
    <row r="824" spans="1:9">
      <c r="A824" s="98">
        <v>817</v>
      </c>
      <c r="B824" s="99" t="s">
        <v>519</v>
      </c>
      <c r="C824" s="111" t="s">
        <v>520</v>
      </c>
      <c r="D824" s="99" t="s">
        <v>709</v>
      </c>
      <c r="E824" s="111"/>
      <c r="F824" s="111" t="s">
        <v>698</v>
      </c>
      <c r="G824" s="100">
        <v>100000</v>
      </c>
      <c r="H824" s="102" t="s">
        <v>734</v>
      </c>
      <c r="I824" s="101">
        <v>40000</v>
      </c>
    </row>
    <row r="825" spans="1:9">
      <c r="A825" s="98">
        <v>818</v>
      </c>
      <c r="B825" s="99" t="s">
        <v>519</v>
      </c>
      <c r="C825" s="111" t="s">
        <v>520</v>
      </c>
      <c r="D825" s="99" t="s">
        <v>710</v>
      </c>
      <c r="E825" s="111"/>
      <c r="F825" s="111" t="s">
        <v>698</v>
      </c>
      <c r="G825" s="100">
        <v>100000</v>
      </c>
      <c r="H825" s="102" t="s">
        <v>734</v>
      </c>
      <c r="I825" s="101">
        <v>40000</v>
      </c>
    </row>
    <row r="826" spans="1:9">
      <c r="A826" s="98">
        <v>819</v>
      </c>
      <c r="B826" s="99" t="s">
        <v>519</v>
      </c>
      <c r="C826" s="111" t="s">
        <v>520</v>
      </c>
      <c r="D826" s="99" t="s">
        <v>711</v>
      </c>
      <c r="E826" s="111"/>
      <c r="F826" s="111" t="s">
        <v>698</v>
      </c>
      <c r="G826" s="100">
        <v>100000</v>
      </c>
      <c r="H826" s="102" t="s">
        <v>734</v>
      </c>
      <c r="I826" s="101">
        <v>40000</v>
      </c>
    </row>
    <row r="827" spans="1:9">
      <c r="A827" s="98">
        <v>820</v>
      </c>
      <c r="B827" s="99" t="s">
        <v>519</v>
      </c>
      <c r="C827" s="111" t="s">
        <v>520</v>
      </c>
      <c r="D827" s="99" t="s">
        <v>712</v>
      </c>
      <c r="E827" s="111"/>
      <c r="F827" s="111" t="s">
        <v>698</v>
      </c>
      <c r="G827" s="100">
        <v>100000</v>
      </c>
      <c r="H827" s="102" t="s">
        <v>734</v>
      </c>
      <c r="I827" s="101">
        <v>40000</v>
      </c>
    </row>
    <row r="828" spans="1:9">
      <c r="A828" s="98">
        <v>821</v>
      </c>
      <c r="B828" s="99" t="s">
        <v>519</v>
      </c>
      <c r="C828" s="111" t="s">
        <v>520</v>
      </c>
      <c r="D828" s="99" t="s">
        <v>713</v>
      </c>
      <c r="E828" s="111"/>
      <c r="F828" s="111" t="s">
        <v>698</v>
      </c>
      <c r="G828" s="100">
        <v>100000</v>
      </c>
      <c r="H828" s="102" t="s">
        <v>734</v>
      </c>
      <c r="I828" s="101">
        <v>40000</v>
      </c>
    </row>
    <row r="829" spans="1:9">
      <c r="A829" s="98">
        <v>822</v>
      </c>
      <c r="B829" s="99" t="s">
        <v>519</v>
      </c>
      <c r="C829" s="111" t="s">
        <v>520</v>
      </c>
      <c r="D829" s="99" t="s">
        <v>714</v>
      </c>
      <c r="E829" s="111"/>
      <c r="F829" s="111" t="s">
        <v>698</v>
      </c>
      <c r="G829" s="100">
        <v>100000</v>
      </c>
      <c r="H829" s="102" t="s">
        <v>734</v>
      </c>
      <c r="I829" s="101">
        <v>40000</v>
      </c>
    </row>
    <row r="830" spans="1:9">
      <c r="A830" s="98">
        <v>823</v>
      </c>
      <c r="B830" s="99" t="s">
        <v>519</v>
      </c>
      <c r="C830" s="111" t="s">
        <v>520</v>
      </c>
      <c r="D830" s="99" t="s">
        <v>715</v>
      </c>
      <c r="E830" s="111"/>
      <c r="F830" s="111" t="s">
        <v>698</v>
      </c>
      <c r="G830" s="100">
        <v>100000</v>
      </c>
      <c r="H830" s="102" t="s">
        <v>734</v>
      </c>
      <c r="I830" s="101">
        <v>40000</v>
      </c>
    </row>
    <row r="831" spans="1:9">
      <c r="A831" s="98">
        <v>824</v>
      </c>
      <c r="B831" s="99" t="s">
        <v>519</v>
      </c>
      <c r="C831" s="111" t="s">
        <v>520</v>
      </c>
      <c r="D831" s="99" t="s">
        <v>716</v>
      </c>
      <c r="E831" s="111"/>
      <c r="F831" s="111" t="s">
        <v>698</v>
      </c>
      <c r="G831" s="100">
        <v>129950</v>
      </c>
      <c r="H831" s="102" t="s">
        <v>734</v>
      </c>
      <c r="I831" s="101">
        <v>69950</v>
      </c>
    </row>
    <row r="832" spans="1:9">
      <c r="A832" s="98">
        <v>825</v>
      </c>
      <c r="B832" s="99" t="s">
        <v>519</v>
      </c>
      <c r="C832" s="111" t="s">
        <v>520</v>
      </c>
      <c r="D832" s="99" t="s">
        <v>717</v>
      </c>
      <c r="E832" s="111"/>
      <c r="F832" s="111" t="s">
        <v>698</v>
      </c>
      <c r="G832" s="100">
        <v>140000</v>
      </c>
      <c r="H832" s="102" t="s">
        <v>734</v>
      </c>
      <c r="I832" s="101">
        <v>80000</v>
      </c>
    </row>
    <row r="833" spans="1:9">
      <c r="A833" s="98">
        <v>826</v>
      </c>
      <c r="B833" s="99" t="s">
        <v>519</v>
      </c>
      <c r="C833" s="111" t="s">
        <v>520</v>
      </c>
      <c r="D833" s="99" t="s">
        <v>718</v>
      </c>
      <c r="E833" s="111"/>
      <c r="F833" s="111" t="s">
        <v>698</v>
      </c>
      <c r="G833" s="100">
        <v>150000</v>
      </c>
      <c r="H833" s="102" t="s">
        <v>734</v>
      </c>
      <c r="I833" s="101">
        <v>90000</v>
      </c>
    </row>
    <row r="834" spans="1:9">
      <c r="A834" s="98">
        <v>827</v>
      </c>
      <c r="B834" s="99" t="s">
        <v>519</v>
      </c>
      <c r="C834" s="111" t="s">
        <v>520</v>
      </c>
      <c r="D834" s="99" t="s">
        <v>719</v>
      </c>
      <c r="E834" s="111"/>
      <c r="F834" s="111" t="s">
        <v>698</v>
      </c>
      <c r="G834" s="100">
        <v>150000</v>
      </c>
      <c r="H834" s="102" t="s">
        <v>734</v>
      </c>
      <c r="I834" s="101">
        <v>90000</v>
      </c>
    </row>
    <row r="835" spans="1:9">
      <c r="A835" s="98">
        <v>828</v>
      </c>
      <c r="B835" s="99" t="s">
        <v>519</v>
      </c>
      <c r="C835" s="111" t="s">
        <v>520</v>
      </c>
      <c r="D835" s="99" t="s">
        <v>720</v>
      </c>
      <c r="E835" s="111"/>
      <c r="F835" s="111" t="s">
        <v>698</v>
      </c>
      <c r="G835" s="100">
        <v>180000</v>
      </c>
      <c r="H835" s="102" t="s">
        <v>734</v>
      </c>
      <c r="I835" s="101">
        <v>90000</v>
      </c>
    </row>
    <row r="836" spans="1:9">
      <c r="A836" s="98">
        <v>829</v>
      </c>
      <c r="B836" s="99" t="s">
        <v>519</v>
      </c>
      <c r="C836" s="111" t="s">
        <v>520</v>
      </c>
      <c r="D836" s="99" t="s">
        <v>721</v>
      </c>
      <c r="E836" s="111"/>
      <c r="F836" s="111" t="s">
        <v>522</v>
      </c>
      <c r="G836" s="100">
        <v>100000</v>
      </c>
      <c r="H836" s="102" t="s">
        <v>734</v>
      </c>
      <c r="I836" s="101">
        <v>40000</v>
      </c>
    </row>
    <row r="837" spans="1:9">
      <c r="A837" s="98">
        <v>830</v>
      </c>
      <c r="B837" s="99" t="s">
        <v>519</v>
      </c>
      <c r="C837" s="111" t="s">
        <v>520</v>
      </c>
      <c r="D837" s="99" t="s">
        <v>722</v>
      </c>
      <c r="E837" s="111"/>
      <c r="F837" s="111" t="s">
        <v>522</v>
      </c>
      <c r="G837" s="100">
        <v>100000</v>
      </c>
      <c r="H837" s="102" t="s">
        <v>734</v>
      </c>
      <c r="I837" s="101">
        <v>40000</v>
      </c>
    </row>
    <row r="838" spans="1:9">
      <c r="A838" s="98">
        <v>831</v>
      </c>
      <c r="B838" s="99" t="s">
        <v>519</v>
      </c>
      <c r="C838" s="111" t="s">
        <v>520</v>
      </c>
      <c r="D838" s="99" t="s">
        <v>723</v>
      </c>
      <c r="E838" s="111"/>
      <c r="F838" s="111" t="s">
        <v>522</v>
      </c>
      <c r="G838" s="100">
        <v>100000</v>
      </c>
      <c r="H838" s="102" t="s">
        <v>734</v>
      </c>
      <c r="I838" s="101">
        <v>40000</v>
      </c>
    </row>
    <row r="839" spans="1:9">
      <c r="A839" s="98">
        <v>832</v>
      </c>
      <c r="B839" s="99" t="s">
        <v>519</v>
      </c>
      <c r="C839" s="111" t="s">
        <v>520</v>
      </c>
      <c r="D839" s="99" t="s">
        <v>724</v>
      </c>
      <c r="E839" s="111"/>
      <c r="F839" s="111" t="s">
        <v>522</v>
      </c>
      <c r="G839" s="100">
        <v>100000</v>
      </c>
      <c r="H839" s="102" t="s">
        <v>734</v>
      </c>
      <c r="I839" s="101">
        <v>40000</v>
      </c>
    </row>
    <row r="840" spans="1:9">
      <c r="A840" s="98">
        <v>833</v>
      </c>
      <c r="B840" s="99" t="s">
        <v>519</v>
      </c>
      <c r="C840" s="111" t="s">
        <v>520</v>
      </c>
      <c r="D840" s="99" t="s">
        <v>725</v>
      </c>
      <c r="E840" s="111"/>
      <c r="F840" s="111" t="s">
        <v>522</v>
      </c>
      <c r="G840" s="100">
        <v>100000</v>
      </c>
      <c r="H840" s="102" t="s">
        <v>734</v>
      </c>
      <c r="I840" s="101">
        <v>40000</v>
      </c>
    </row>
    <row r="841" spans="1:9">
      <c r="A841" s="98">
        <v>834</v>
      </c>
      <c r="B841" s="99" t="s">
        <v>519</v>
      </c>
      <c r="C841" s="111" t="s">
        <v>520</v>
      </c>
      <c r="D841" s="99" t="s">
        <v>521</v>
      </c>
      <c r="E841" s="111"/>
      <c r="F841" s="111" t="s">
        <v>522</v>
      </c>
      <c r="G841" s="100">
        <v>100000</v>
      </c>
      <c r="H841" s="102" t="s">
        <v>734</v>
      </c>
      <c r="I841" s="101">
        <v>13150</v>
      </c>
    </row>
    <row r="842" spans="1:9">
      <c r="A842" s="98">
        <v>835</v>
      </c>
      <c r="B842" s="99" t="s">
        <v>519</v>
      </c>
      <c r="C842" s="111" t="s">
        <v>520</v>
      </c>
      <c r="D842" s="99" t="s">
        <v>726</v>
      </c>
      <c r="E842" s="111"/>
      <c r="F842" s="111" t="s">
        <v>727</v>
      </c>
      <c r="G842" s="100">
        <v>400000</v>
      </c>
      <c r="H842" s="102" t="s">
        <v>734</v>
      </c>
      <c r="I842" s="101">
        <v>120000</v>
      </c>
    </row>
    <row r="843" spans="1:9">
      <c r="A843" s="98">
        <v>836</v>
      </c>
      <c r="B843" s="99" t="s">
        <v>519</v>
      </c>
      <c r="C843" s="111" t="s">
        <v>520</v>
      </c>
      <c r="D843" s="99" t="s">
        <v>521</v>
      </c>
      <c r="E843" s="111"/>
      <c r="F843" s="111" t="s">
        <v>522</v>
      </c>
      <c r="G843" s="100">
        <v>100000</v>
      </c>
      <c r="H843" s="102" t="s">
        <v>735</v>
      </c>
      <c r="I843" s="101">
        <v>26850</v>
      </c>
    </row>
    <row r="844" spans="1:9">
      <c r="A844" s="98">
        <v>837</v>
      </c>
      <c r="B844" s="99" t="s">
        <v>519</v>
      </c>
      <c r="C844" s="111" t="s">
        <v>520</v>
      </c>
      <c r="D844" s="99" t="s">
        <v>523</v>
      </c>
      <c r="E844" s="111"/>
      <c r="F844" s="111" t="s">
        <v>522</v>
      </c>
      <c r="G844" s="100">
        <v>100000</v>
      </c>
      <c r="H844" s="102" t="s">
        <v>735</v>
      </c>
      <c r="I844" s="101">
        <v>40000</v>
      </c>
    </row>
    <row r="845" spans="1:9">
      <c r="A845" s="98">
        <v>838</v>
      </c>
      <c r="B845" s="99" t="s">
        <v>519</v>
      </c>
      <c r="C845" s="111" t="s">
        <v>520</v>
      </c>
      <c r="D845" s="99" t="s">
        <v>524</v>
      </c>
      <c r="E845" s="111"/>
      <c r="F845" s="111" t="s">
        <v>522</v>
      </c>
      <c r="G845" s="100">
        <v>100000</v>
      </c>
      <c r="H845" s="102" t="s">
        <v>735</v>
      </c>
      <c r="I845" s="101">
        <v>40000</v>
      </c>
    </row>
    <row r="846" spans="1:9">
      <c r="A846" s="98">
        <v>839</v>
      </c>
      <c r="B846" s="99" t="s">
        <v>519</v>
      </c>
      <c r="C846" s="111" t="s">
        <v>520</v>
      </c>
      <c r="D846" s="99" t="s">
        <v>525</v>
      </c>
      <c r="E846" s="111"/>
      <c r="F846" s="111" t="s">
        <v>522</v>
      </c>
      <c r="G846" s="100">
        <v>100000</v>
      </c>
      <c r="H846" s="102" t="s">
        <v>735</v>
      </c>
      <c r="I846" s="101">
        <v>40000</v>
      </c>
    </row>
    <row r="847" spans="1:9">
      <c r="A847" s="98">
        <v>840</v>
      </c>
      <c r="B847" s="99" t="s">
        <v>519</v>
      </c>
      <c r="C847" s="111" t="s">
        <v>520</v>
      </c>
      <c r="D847" s="99" t="s">
        <v>526</v>
      </c>
      <c r="E847" s="111"/>
      <c r="F847" s="111" t="s">
        <v>522</v>
      </c>
      <c r="G847" s="100">
        <v>100000</v>
      </c>
      <c r="H847" s="102" t="s">
        <v>735</v>
      </c>
      <c r="I847" s="101">
        <v>40000</v>
      </c>
    </row>
    <row r="848" spans="1:9">
      <c r="A848" s="98">
        <v>841</v>
      </c>
      <c r="B848" s="99" t="s">
        <v>519</v>
      </c>
      <c r="C848" s="111" t="s">
        <v>520</v>
      </c>
      <c r="D848" s="99" t="s">
        <v>527</v>
      </c>
      <c r="E848" s="111"/>
      <c r="F848" s="111" t="s">
        <v>522</v>
      </c>
      <c r="G848" s="100">
        <v>110000</v>
      </c>
      <c r="H848" s="102" t="s">
        <v>735</v>
      </c>
      <c r="I848" s="101">
        <v>50000</v>
      </c>
    </row>
    <row r="849" spans="1:9">
      <c r="A849" s="98">
        <v>842</v>
      </c>
      <c r="B849" s="99" t="s">
        <v>519</v>
      </c>
      <c r="C849" s="111" t="s">
        <v>520</v>
      </c>
      <c r="D849" s="99" t="s">
        <v>528</v>
      </c>
      <c r="E849" s="111"/>
      <c r="F849" s="111" t="s">
        <v>522</v>
      </c>
      <c r="G849" s="100">
        <v>150000</v>
      </c>
      <c r="H849" s="102" t="s">
        <v>735</v>
      </c>
      <c r="I849" s="101">
        <v>90000</v>
      </c>
    </row>
    <row r="850" spans="1:9">
      <c r="A850" s="98">
        <v>843</v>
      </c>
      <c r="B850" s="99" t="s">
        <v>519</v>
      </c>
      <c r="C850" s="111" t="s">
        <v>520</v>
      </c>
      <c r="D850" s="99" t="s">
        <v>529</v>
      </c>
      <c r="E850" s="111"/>
      <c r="F850" s="111" t="s">
        <v>522</v>
      </c>
      <c r="G850" s="100">
        <v>150000</v>
      </c>
      <c r="H850" s="102" t="s">
        <v>735</v>
      </c>
      <c r="I850" s="101">
        <v>90000</v>
      </c>
    </row>
    <row r="851" spans="1:9">
      <c r="A851" s="98">
        <v>844</v>
      </c>
      <c r="B851" s="99" t="s">
        <v>519</v>
      </c>
      <c r="C851" s="111" t="s">
        <v>520</v>
      </c>
      <c r="D851" s="99" t="s">
        <v>530</v>
      </c>
      <c r="E851" s="111"/>
      <c r="F851" s="111" t="s">
        <v>522</v>
      </c>
      <c r="G851" s="100">
        <v>200000</v>
      </c>
      <c r="H851" s="102" t="s">
        <v>735</v>
      </c>
      <c r="I851" s="101">
        <v>90000</v>
      </c>
    </row>
    <row r="852" spans="1:9">
      <c r="A852" s="98">
        <v>845</v>
      </c>
      <c r="B852" s="99" t="s">
        <v>519</v>
      </c>
      <c r="C852" s="111" t="s">
        <v>520</v>
      </c>
      <c r="D852" s="99" t="s">
        <v>531</v>
      </c>
      <c r="E852" s="111"/>
      <c r="F852" s="111" t="s">
        <v>522</v>
      </c>
      <c r="G852" s="100">
        <v>200000</v>
      </c>
      <c r="H852" s="102" t="s">
        <v>735</v>
      </c>
      <c r="I852" s="101">
        <v>90000</v>
      </c>
    </row>
    <row r="853" spans="1:9">
      <c r="A853" s="98">
        <v>846</v>
      </c>
      <c r="B853" s="99" t="s">
        <v>519</v>
      </c>
      <c r="C853" s="111" t="s">
        <v>520</v>
      </c>
      <c r="D853" s="99" t="s">
        <v>532</v>
      </c>
      <c r="E853" s="111"/>
      <c r="F853" s="111" t="s">
        <v>533</v>
      </c>
      <c r="G853" s="100">
        <v>70000</v>
      </c>
      <c r="H853" s="102" t="s">
        <v>735</v>
      </c>
      <c r="I853" s="101">
        <v>25000</v>
      </c>
    </row>
    <row r="854" spans="1:9">
      <c r="A854" s="98">
        <v>847</v>
      </c>
      <c r="B854" s="99" t="s">
        <v>519</v>
      </c>
      <c r="C854" s="111" t="s">
        <v>520</v>
      </c>
      <c r="D854" s="99" t="s">
        <v>534</v>
      </c>
      <c r="E854" s="111"/>
      <c r="F854" s="111" t="s">
        <v>533</v>
      </c>
      <c r="G854" s="100">
        <v>70000</v>
      </c>
      <c r="H854" s="102" t="s">
        <v>735</v>
      </c>
      <c r="I854" s="101">
        <v>25000</v>
      </c>
    </row>
    <row r="855" spans="1:9">
      <c r="A855" s="98">
        <v>848</v>
      </c>
      <c r="B855" s="99" t="s">
        <v>519</v>
      </c>
      <c r="C855" s="111" t="s">
        <v>520</v>
      </c>
      <c r="D855" s="99" t="s">
        <v>535</v>
      </c>
      <c r="E855" s="111"/>
      <c r="F855" s="111" t="s">
        <v>533</v>
      </c>
      <c r="G855" s="100">
        <v>70000</v>
      </c>
      <c r="H855" s="102" t="s">
        <v>735</v>
      </c>
      <c r="I855" s="101">
        <v>25000</v>
      </c>
    </row>
    <row r="856" spans="1:9">
      <c r="A856" s="98">
        <v>849</v>
      </c>
      <c r="B856" s="99" t="s">
        <v>519</v>
      </c>
      <c r="C856" s="111" t="s">
        <v>520</v>
      </c>
      <c r="D856" s="99" t="s">
        <v>536</v>
      </c>
      <c r="E856" s="111"/>
      <c r="F856" s="111" t="s">
        <v>533</v>
      </c>
      <c r="G856" s="100">
        <v>100000</v>
      </c>
      <c r="H856" s="102" t="s">
        <v>735</v>
      </c>
      <c r="I856" s="101">
        <v>40000</v>
      </c>
    </row>
    <row r="857" spans="1:9">
      <c r="A857" s="98">
        <v>850</v>
      </c>
      <c r="B857" s="99" t="s">
        <v>519</v>
      </c>
      <c r="C857" s="111" t="s">
        <v>520</v>
      </c>
      <c r="D857" s="99" t="s">
        <v>537</v>
      </c>
      <c r="E857" s="111"/>
      <c r="F857" s="111" t="s">
        <v>533</v>
      </c>
      <c r="G857" s="100">
        <v>100000</v>
      </c>
      <c r="H857" s="102" t="s">
        <v>735</v>
      </c>
      <c r="I857" s="101">
        <v>40000</v>
      </c>
    </row>
    <row r="858" spans="1:9">
      <c r="A858" s="98">
        <v>851</v>
      </c>
      <c r="B858" s="99" t="s">
        <v>519</v>
      </c>
      <c r="C858" s="111" t="s">
        <v>520</v>
      </c>
      <c r="D858" s="99" t="s">
        <v>538</v>
      </c>
      <c r="E858" s="111"/>
      <c r="F858" s="111" t="s">
        <v>533</v>
      </c>
      <c r="G858" s="100">
        <v>100000</v>
      </c>
      <c r="H858" s="102" t="s">
        <v>735</v>
      </c>
      <c r="I858" s="101">
        <v>40000</v>
      </c>
    </row>
    <row r="859" spans="1:9">
      <c r="A859" s="98">
        <v>852</v>
      </c>
      <c r="B859" s="99" t="s">
        <v>519</v>
      </c>
      <c r="C859" s="111" t="s">
        <v>520</v>
      </c>
      <c r="D859" s="99" t="s">
        <v>539</v>
      </c>
      <c r="E859" s="111"/>
      <c r="F859" s="111" t="s">
        <v>533</v>
      </c>
      <c r="G859" s="100">
        <v>100000</v>
      </c>
      <c r="H859" s="102" t="s">
        <v>735</v>
      </c>
      <c r="I859" s="101">
        <v>40000</v>
      </c>
    </row>
    <row r="860" spans="1:9">
      <c r="A860" s="98">
        <v>853</v>
      </c>
      <c r="B860" s="99" t="s">
        <v>519</v>
      </c>
      <c r="C860" s="111" t="s">
        <v>520</v>
      </c>
      <c r="D860" s="99" t="s">
        <v>540</v>
      </c>
      <c r="E860" s="111"/>
      <c r="F860" s="111" t="s">
        <v>533</v>
      </c>
      <c r="G860" s="100">
        <v>100000</v>
      </c>
      <c r="H860" s="102" t="s">
        <v>735</v>
      </c>
      <c r="I860" s="101">
        <v>40000</v>
      </c>
    </row>
    <row r="861" spans="1:9">
      <c r="A861" s="98">
        <v>854</v>
      </c>
      <c r="B861" s="99" t="s">
        <v>519</v>
      </c>
      <c r="C861" s="111" t="s">
        <v>520</v>
      </c>
      <c r="D861" s="99" t="s">
        <v>541</v>
      </c>
      <c r="E861" s="111"/>
      <c r="F861" s="111" t="s">
        <v>533</v>
      </c>
      <c r="G861" s="100">
        <v>100000</v>
      </c>
      <c r="H861" s="102" t="s">
        <v>735</v>
      </c>
      <c r="I861" s="101">
        <v>40000</v>
      </c>
    </row>
    <row r="862" spans="1:9">
      <c r="A862" s="98">
        <v>855</v>
      </c>
      <c r="B862" s="99" t="s">
        <v>519</v>
      </c>
      <c r="C862" s="111" t="s">
        <v>520</v>
      </c>
      <c r="D862" s="99" t="s">
        <v>542</v>
      </c>
      <c r="E862" s="111"/>
      <c r="F862" s="111" t="s">
        <v>533</v>
      </c>
      <c r="G862" s="100">
        <v>130000</v>
      </c>
      <c r="H862" s="102" t="s">
        <v>735</v>
      </c>
      <c r="I862" s="101">
        <v>70000</v>
      </c>
    </row>
    <row r="863" spans="1:9">
      <c r="A863" s="98">
        <v>856</v>
      </c>
      <c r="B863" s="99" t="s">
        <v>519</v>
      </c>
      <c r="C863" s="111" t="s">
        <v>520</v>
      </c>
      <c r="D863" s="99" t="s">
        <v>543</v>
      </c>
      <c r="E863" s="111"/>
      <c r="F863" s="111" t="s">
        <v>533</v>
      </c>
      <c r="G863" s="100">
        <v>200000</v>
      </c>
      <c r="H863" s="102" t="s">
        <v>735</v>
      </c>
      <c r="I863" s="101">
        <v>90000</v>
      </c>
    </row>
    <row r="864" spans="1:9">
      <c r="A864" s="98">
        <v>857</v>
      </c>
      <c r="B864" s="99" t="s">
        <v>519</v>
      </c>
      <c r="C864" s="111" t="s">
        <v>520</v>
      </c>
      <c r="D864" s="99" t="s">
        <v>544</v>
      </c>
      <c r="E864" s="111"/>
      <c r="F864" s="111" t="s">
        <v>545</v>
      </c>
      <c r="G864" s="100">
        <v>100000</v>
      </c>
      <c r="H864" s="102" t="s">
        <v>735</v>
      </c>
      <c r="I864" s="101">
        <v>40000</v>
      </c>
    </row>
    <row r="865" spans="1:9">
      <c r="A865" s="98">
        <v>858</v>
      </c>
      <c r="B865" s="99" t="s">
        <v>519</v>
      </c>
      <c r="C865" s="111" t="s">
        <v>520</v>
      </c>
      <c r="D865" s="99" t="s">
        <v>546</v>
      </c>
      <c r="E865" s="111"/>
      <c r="F865" s="111" t="s">
        <v>545</v>
      </c>
      <c r="G865" s="100">
        <v>100000</v>
      </c>
      <c r="H865" s="102" t="s">
        <v>735</v>
      </c>
      <c r="I865" s="101">
        <v>40000</v>
      </c>
    </row>
    <row r="866" spans="1:9">
      <c r="A866" s="98">
        <v>859</v>
      </c>
      <c r="B866" s="99" t="s">
        <v>519</v>
      </c>
      <c r="C866" s="111" t="s">
        <v>520</v>
      </c>
      <c r="D866" s="99" t="s">
        <v>547</v>
      </c>
      <c r="E866" s="111"/>
      <c r="F866" s="111" t="s">
        <v>545</v>
      </c>
      <c r="G866" s="100">
        <v>100000</v>
      </c>
      <c r="H866" s="102" t="s">
        <v>735</v>
      </c>
      <c r="I866" s="101">
        <v>40000</v>
      </c>
    </row>
    <row r="867" spans="1:9">
      <c r="A867" s="98">
        <v>860</v>
      </c>
      <c r="B867" s="99" t="s">
        <v>519</v>
      </c>
      <c r="C867" s="111" t="s">
        <v>520</v>
      </c>
      <c r="D867" s="99" t="s">
        <v>548</v>
      </c>
      <c r="E867" s="111"/>
      <c r="F867" s="111" t="s">
        <v>545</v>
      </c>
      <c r="G867" s="100">
        <v>100000</v>
      </c>
      <c r="H867" s="102" t="s">
        <v>735</v>
      </c>
      <c r="I867" s="101">
        <v>40000</v>
      </c>
    </row>
    <row r="868" spans="1:9">
      <c r="A868" s="98">
        <v>861</v>
      </c>
      <c r="B868" s="99" t="s">
        <v>519</v>
      </c>
      <c r="C868" s="111" t="s">
        <v>520</v>
      </c>
      <c r="D868" s="99" t="s">
        <v>549</v>
      </c>
      <c r="E868" s="111"/>
      <c r="F868" s="111" t="s">
        <v>545</v>
      </c>
      <c r="G868" s="100">
        <v>110000</v>
      </c>
      <c r="H868" s="102" t="s">
        <v>735</v>
      </c>
      <c r="I868" s="101">
        <v>50000</v>
      </c>
    </row>
    <row r="869" spans="1:9">
      <c r="A869" s="98">
        <v>862</v>
      </c>
      <c r="B869" s="99" t="s">
        <v>519</v>
      </c>
      <c r="C869" s="111" t="s">
        <v>520</v>
      </c>
      <c r="D869" s="99" t="s">
        <v>550</v>
      </c>
      <c r="E869" s="111"/>
      <c r="F869" s="111" t="s">
        <v>545</v>
      </c>
      <c r="G869" s="100">
        <v>200000</v>
      </c>
      <c r="H869" s="102" t="s">
        <v>735</v>
      </c>
      <c r="I869" s="101">
        <v>90000</v>
      </c>
    </row>
    <row r="870" spans="1:9">
      <c r="A870" s="98">
        <v>863</v>
      </c>
      <c r="B870" s="99" t="s">
        <v>519</v>
      </c>
      <c r="C870" s="111" t="s">
        <v>520</v>
      </c>
      <c r="D870" s="99" t="s">
        <v>551</v>
      </c>
      <c r="E870" s="111"/>
      <c r="F870" s="111" t="s">
        <v>545</v>
      </c>
      <c r="G870" s="100">
        <v>300000</v>
      </c>
      <c r="H870" s="102" t="s">
        <v>735</v>
      </c>
      <c r="I870" s="101">
        <v>120000</v>
      </c>
    </row>
    <row r="871" spans="1:9">
      <c r="A871" s="98">
        <v>864</v>
      </c>
      <c r="B871" s="99" t="s">
        <v>519</v>
      </c>
      <c r="C871" s="111" t="s">
        <v>520</v>
      </c>
      <c r="D871" s="99" t="s">
        <v>552</v>
      </c>
      <c r="E871" s="111"/>
      <c r="F871" s="111" t="s">
        <v>553</v>
      </c>
      <c r="G871" s="100">
        <v>100000</v>
      </c>
      <c r="H871" s="102" t="s">
        <v>735</v>
      </c>
      <c r="I871" s="101">
        <v>40000</v>
      </c>
    </row>
    <row r="872" spans="1:9">
      <c r="A872" s="98">
        <v>865</v>
      </c>
      <c r="B872" s="99" t="s">
        <v>519</v>
      </c>
      <c r="C872" s="111" t="s">
        <v>520</v>
      </c>
      <c r="D872" s="99" t="s">
        <v>554</v>
      </c>
      <c r="E872" s="111"/>
      <c r="F872" s="111" t="s">
        <v>553</v>
      </c>
      <c r="G872" s="100">
        <v>100000</v>
      </c>
      <c r="H872" s="102" t="s">
        <v>735</v>
      </c>
      <c r="I872" s="101">
        <v>40000</v>
      </c>
    </row>
    <row r="873" spans="1:9">
      <c r="A873" s="98">
        <v>866</v>
      </c>
      <c r="B873" s="99" t="s">
        <v>519</v>
      </c>
      <c r="C873" s="111" t="s">
        <v>520</v>
      </c>
      <c r="D873" s="99" t="s">
        <v>555</v>
      </c>
      <c r="E873" s="111"/>
      <c r="F873" s="111" t="s">
        <v>553</v>
      </c>
      <c r="G873" s="100">
        <v>100000</v>
      </c>
      <c r="H873" s="102" t="s">
        <v>735</v>
      </c>
      <c r="I873" s="101">
        <v>40000</v>
      </c>
    </row>
    <row r="874" spans="1:9">
      <c r="A874" s="98">
        <v>867</v>
      </c>
      <c r="B874" s="99" t="s">
        <v>519</v>
      </c>
      <c r="C874" s="111" t="s">
        <v>520</v>
      </c>
      <c r="D874" s="99" t="s">
        <v>556</v>
      </c>
      <c r="E874" s="111"/>
      <c r="F874" s="111" t="s">
        <v>553</v>
      </c>
      <c r="G874" s="100">
        <v>100000</v>
      </c>
      <c r="H874" s="102" t="s">
        <v>735</v>
      </c>
      <c r="I874" s="101">
        <v>40000</v>
      </c>
    </row>
    <row r="875" spans="1:9">
      <c r="A875" s="98">
        <v>868</v>
      </c>
      <c r="B875" s="99" t="s">
        <v>519</v>
      </c>
      <c r="C875" s="111" t="s">
        <v>520</v>
      </c>
      <c r="D875" s="99" t="s">
        <v>557</v>
      </c>
      <c r="E875" s="111"/>
      <c r="F875" s="111" t="s">
        <v>553</v>
      </c>
      <c r="G875" s="100">
        <v>100000</v>
      </c>
      <c r="H875" s="102" t="s">
        <v>735</v>
      </c>
      <c r="I875" s="101">
        <v>40000</v>
      </c>
    </row>
    <row r="876" spans="1:9">
      <c r="A876" s="98">
        <v>869</v>
      </c>
      <c r="B876" s="99" t="s">
        <v>519</v>
      </c>
      <c r="C876" s="111" t="s">
        <v>520</v>
      </c>
      <c r="D876" s="99" t="s">
        <v>558</v>
      </c>
      <c r="E876" s="111"/>
      <c r="F876" s="111" t="s">
        <v>553</v>
      </c>
      <c r="G876" s="100">
        <v>100000</v>
      </c>
      <c r="H876" s="102" t="s">
        <v>735</v>
      </c>
      <c r="I876" s="101">
        <v>40000</v>
      </c>
    </row>
    <row r="877" spans="1:9">
      <c r="A877" s="98">
        <v>870</v>
      </c>
      <c r="B877" s="99" t="s">
        <v>519</v>
      </c>
      <c r="C877" s="111" t="s">
        <v>520</v>
      </c>
      <c r="D877" s="99" t="s">
        <v>559</v>
      </c>
      <c r="E877" s="111"/>
      <c r="F877" s="111" t="s">
        <v>553</v>
      </c>
      <c r="G877" s="100">
        <v>100000</v>
      </c>
      <c r="H877" s="102" t="s">
        <v>735</v>
      </c>
      <c r="I877" s="101">
        <v>40000</v>
      </c>
    </row>
    <row r="878" spans="1:9">
      <c r="A878" s="98">
        <v>871</v>
      </c>
      <c r="B878" s="99" t="s">
        <v>519</v>
      </c>
      <c r="C878" s="111" t="s">
        <v>520</v>
      </c>
      <c r="D878" s="99" t="s">
        <v>560</v>
      </c>
      <c r="E878" s="111"/>
      <c r="F878" s="111" t="s">
        <v>553</v>
      </c>
      <c r="G878" s="100">
        <v>100000</v>
      </c>
      <c r="H878" s="102" t="s">
        <v>735</v>
      </c>
      <c r="I878" s="101">
        <v>40000</v>
      </c>
    </row>
    <row r="879" spans="1:9">
      <c r="A879" s="98">
        <v>872</v>
      </c>
      <c r="B879" s="99" t="s">
        <v>519</v>
      </c>
      <c r="C879" s="111" t="s">
        <v>520</v>
      </c>
      <c r="D879" s="99" t="s">
        <v>561</v>
      </c>
      <c r="E879" s="111"/>
      <c r="F879" s="111" t="s">
        <v>553</v>
      </c>
      <c r="G879" s="100">
        <v>150000</v>
      </c>
      <c r="H879" s="102" t="s">
        <v>735</v>
      </c>
      <c r="I879" s="101">
        <v>60000</v>
      </c>
    </row>
    <row r="880" spans="1:9">
      <c r="A880" s="98">
        <v>873</v>
      </c>
      <c r="B880" s="99" t="s">
        <v>519</v>
      </c>
      <c r="C880" s="111" t="s">
        <v>520</v>
      </c>
      <c r="D880" s="99" t="s">
        <v>562</v>
      </c>
      <c r="E880" s="111"/>
      <c r="F880" s="111" t="s">
        <v>553</v>
      </c>
      <c r="G880" s="100">
        <v>150000</v>
      </c>
      <c r="H880" s="102" t="s">
        <v>735</v>
      </c>
      <c r="I880" s="101">
        <v>50000</v>
      </c>
    </row>
    <row r="881" spans="1:9">
      <c r="A881" s="98">
        <v>874</v>
      </c>
      <c r="B881" s="99" t="s">
        <v>519</v>
      </c>
      <c r="C881" s="111" t="s">
        <v>520</v>
      </c>
      <c r="D881" s="99" t="s">
        <v>563</v>
      </c>
      <c r="E881" s="111"/>
      <c r="F881" s="111" t="s">
        <v>553</v>
      </c>
      <c r="G881" s="100">
        <v>150000</v>
      </c>
      <c r="H881" s="102" t="s">
        <v>735</v>
      </c>
      <c r="I881" s="101">
        <v>50000</v>
      </c>
    </row>
    <row r="882" spans="1:9">
      <c r="A882" s="98">
        <v>875</v>
      </c>
      <c r="B882" s="99" t="s">
        <v>519</v>
      </c>
      <c r="C882" s="111" t="s">
        <v>520</v>
      </c>
      <c r="D882" s="99" t="s">
        <v>564</v>
      </c>
      <c r="E882" s="111"/>
      <c r="F882" s="111" t="s">
        <v>553</v>
      </c>
      <c r="G882" s="100">
        <v>300000</v>
      </c>
      <c r="H882" s="102" t="s">
        <v>735</v>
      </c>
      <c r="I882" s="101">
        <v>120000</v>
      </c>
    </row>
    <row r="883" spans="1:9">
      <c r="A883" s="98">
        <v>876</v>
      </c>
      <c r="B883" s="99" t="s">
        <v>519</v>
      </c>
      <c r="C883" s="111" t="s">
        <v>520</v>
      </c>
      <c r="D883" s="99" t="s">
        <v>565</v>
      </c>
      <c r="E883" s="111"/>
      <c r="F883" s="111" t="s">
        <v>566</v>
      </c>
      <c r="G883" s="100">
        <v>100000</v>
      </c>
      <c r="H883" s="102" t="s">
        <v>735</v>
      </c>
      <c r="I883" s="101">
        <v>40000</v>
      </c>
    </row>
    <row r="884" spans="1:9">
      <c r="A884" s="98">
        <v>877</v>
      </c>
      <c r="B884" s="99" t="s">
        <v>519</v>
      </c>
      <c r="C884" s="111" t="s">
        <v>520</v>
      </c>
      <c r="D884" s="99" t="s">
        <v>567</v>
      </c>
      <c r="E884" s="111"/>
      <c r="F884" s="111" t="s">
        <v>566</v>
      </c>
      <c r="G884" s="100">
        <v>100000</v>
      </c>
      <c r="H884" s="102" t="s">
        <v>735</v>
      </c>
      <c r="I884" s="101">
        <v>40000</v>
      </c>
    </row>
    <row r="885" spans="1:9">
      <c r="A885" s="98">
        <v>878</v>
      </c>
      <c r="B885" s="99" t="s">
        <v>519</v>
      </c>
      <c r="C885" s="111" t="s">
        <v>520</v>
      </c>
      <c r="D885" s="99" t="s">
        <v>568</v>
      </c>
      <c r="E885" s="111"/>
      <c r="F885" s="111" t="s">
        <v>566</v>
      </c>
      <c r="G885" s="100">
        <v>100000</v>
      </c>
      <c r="H885" s="102" t="s">
        <v>735</v>
      </c>
      <c r="I885" s="101">
        <v>40000</v>
      </c>
    </row>
    <row r="886" spans="1:9">
      <c r="A886" s="98">
        <v>879</v>
      </c>
      <c r="B886" s="99" t="s">
        <v>519</v>
      </c>
      <c r="C886" s="111" t="s">
        <v>520</v>
      </c>
      <c r="D886" s="99" t="s">
        <v>569</v>
      </c>
      <c r="E886" s="111"/>
      <c r="F886" s="111" t="s">
        <v>566</v>
      </c>
      <c r="G886" s="100">
        <v>100000</v>
      </c>
      <c r="H886" s="102" t="s">
        <v>735</v>
      </c>
      <c r="I886" s="101">
        <v>40000</v>
      </c>
    </row>
    <row r="887" spans="1:9">
      <c r="A887" s="98">
        <v>880</v>
      </c>
      <c r="B887" s="99" t="s">
        <v>519</v>
      </c>
      <c r="C887" s="111" t="s">
        <v>520</v>
      </c>
      <c r="D887" s="99" t="s">
        <v>570</v>
      </c>
      <c r="E887" s="111"/>
      <c r="F887" s="111" t="s">
        <v>566</v>
      </c>
      <c r="G887" s="100">
        <v>100000</v>
      </c>
      <c r="H887" s="102" t="s">
        <v>735</v>
      </c>
      <c r="I887" s="101">
        <v>40000</v>
      </c>
    </row>
    <row r="888" spans="1:9">
      <c r="A888" s="98">
        <v>881</v>
      </c>
      <c r="B888" s="99" t="s">
        <v>519</v>
      </c>
      <c r="C888" s="111" t="s">
        <v>520</v>
      </c>
      <c r="D888" s="99" t="s">
        <v>571</v>
      </c>
      <c r="E888" s="111"/>
      <c r="F888" s="111" t="s">
        <v>566</v>
      </c>
      <c r="G888" s="100">
        <v>100000</v>
      </c>
      <c r="H888" s="102" t="s">
        <v>735</v>
      </c>
      <c r="I888" s="101">
        <v>40000</v>
      </c>
    </row>
    <row r="889" spans="1:9">
      <c r="A889" s="98">
        <v>882</v>
      </c>
      <c r="B889" s="99" t="s">
        <v>519</v>
      </c>
      <c r="C889" s="111" t="s">
        <v>520</v>
      </c>
      <c r="D889" s="99" t="s">
        <v>572</v>
      </c>
      <c r="E889" s="111"/>
      <c r="F889" s="111" t="s">
        <v>566</v>
      </c>
      <c r="G889" s="100">
        <v>180000</v>
      </c>
      <c r="H889" s="102" t="s">
        <v>735</v>
      </c>
      <c r="I889" s="101">
        <v>120000</v>
      </c>
    </row>
    <row r="890" spans="1:9">
      <c r="A890" s="98">
        <v>883</v>
      </c>
      <c r="B890" s="99" t="s">
        <v>519</v>
      </c>
      <c r="C890" s="111" t="s">
        <v>520</v>
      </c>
      <c r="D890" s="99" t="s">
        <v>728</v>
      </c>
      <c r="E890" s="111"/>
      <c r="F890" s="111" t="s">
        <v>729</v>
      </c>
      <c r="G890" s="100">
        <v>65000</v>
      </c>
      <c r="H890" s="102" t="s">
        <v>735</v>
      </c>
      <c r="I890" s="101">
        <v>5000</v>
      </c>
    </row>
    <row r="891" spans="1:9">
      <c r="A891" s="98">
        <v>884</v>
      </c>
      <c r="B891" s="99" t="s">
        <v>519</v>
      </c>
      <c r="C891" s="111" t="s">
        <v>520</v>
      </c>
      <c r="D891" s="99" t="s">
        <v>730</v>
      </c>
      <c r="E891" s="111"/>
      <c r="F891" s="111" t="s">
        <v>729</v>
      </c>
      <c r="G891" s="100">
        <v>100000</v>
      </c>
      <c r="H891" s="102" t="s">
        <v>735</v>
      </c>
      <c r="I891" s="101">
        <v>40000</v>
      </c>
    </row>
    <row r="892" spans="1:9">
      <c r="A892" s="98">
        <v>885</v>
      </c>
      <c r="B892" s="99" t="s">
        <v>519</v>
      </c>
      <c r="C892" s="111" t="s">
        <v>520</v>
      </c>
      <c r="D892" s="99" t="s">
        <v>731</v>
      </c>
      <c r="E892" s="111"/>
      <c r="F892" s="111" t="s">
        <v>729</v>
      </c>
      <c r="G892" s="100">
        <v>150000</v>
      </c>
      <c r="H892" s="102" t="s">
        <v>735</v>
      </c>
      <c r="I892" s="101">
        <v>19050</v>
      </c>
    </row>
    <row r="893" spans="1:9">
      <c r="A893" s="98">
        <v>886</v>
      </c>
      <c r="B893" s="99" t="s">
        <v>519</v>
      </c>
      <c r="C893" s="111" t="s">
        <v>520</v>
      </c>
      <c r="D893" s="99" t="s">
        <v>732</v>
      </c>
      <c r="E893" s="111"/>
      <c r="F893" s="111" t="s">
        <v>733</v>
      </c>
      <c r="G893" s="100">
        <v>200000</v>
      </c>
      <c r="H893" s="102" t="s">
        <v>735</v>
      </c>
      <c r="I893" s="101">
        <v>80000</v>
      </c>
    </row>
    <row r="894" spans="1:9">
      <c r="A894" s="98">
        <v>887</v>
      </c>
      <c r="B894" s="99" t="s">
        <v>519</v>
      </c>
      <c r="C894" s="111" t="s">
        <v>520</v>
      </c>
      <c r="D894" s="99" t="s">
        <v>726</v>
      </c>
      <c r="E894" s="111"/>
      <c r="F894" s="111" t="s">
        <v>727</v>
      </c>
      <c r="G894" s="100">
        <v>400000</v>
      </c>
      <c r="H894" s="102" t="s">
        <v>735</v>
      </c>
      <c r="I894" s="101">
        <v>60000</v>
      </c>
    </row>
    <row r="895" spans="1:9">
      <c r="A895" s="98">
        <v>888</v>
      </c>
      <c r="B895" s="99" t="s">
        <v>519</v>
      </c>
      <c r="C895" s="111" t="s">
        <v>520</v>
      </c>
      <c r="D895" s="99" t="s">
        <v>731</v>
      </c>
      <c r="E895" s="111"/>
      <c r="F895" s="111" t="s">
        <v>729</v>
      </c>
      <c r="G895" s="100">
        <v>150000</v>
      </c>
      <c r="H895" s="102" t="s">
        <v>736</v>
      </c>
      <c r="I895" s="101">
        <v>300</v>
      </c>
    </row>
    <row r="896" spans="1:9" ht="17.25" customHeight="1">
      <c r="A896" s="108" t="s">
        <v>46</v>
      </c>
      <c r="B896" s="109"/>
      <c r="C896" s="113"/>
      <c r="D896" s="109"/>
      <c r="E896" s="109"/>
      <c r="F896" s="109"/>
      <c r="G896" s="109"/>
      <c r="H896" s="110"/>
      <c r="I896" s="100">
        <f>SUM(I8:I895)</f>
        <v>44476200</v>
      </c>
    </row>
    <row r="897" spans="9:9" ht="45.6" customHeight="1">
      <c r="I897" s="173"/>
    </row>
  </sheetData>
  <mergeCells count="7">
    <mergeCell ref="A1:I3"/>
    <mergeCell ref="I5:I6"/>
    <mergeCell ref="A5:A6"/>
    <mergeCell ref="B5:B6"/>
    <mergeCell ref="C5:C6"/>
    <mergeCell ref="D5:G5"/>
    <mergeCell ref="H5:H6"/>
  </mergeCells>
  <pageMargins left="0.31" right="0.4" top="0.75" bottom="0.75" header="0.3" footer="0.3"/>
  <pageSetup paperSize="9" scale="80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4BD6B-6F63-437C-8228-D636E4244082}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A648B-2649-404A-BE61-B3FD3C862EB8}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A26C5-2D64-4E16-A593-6FF4CED6C53F}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"/>
  <sheetViews>
    <sheetView workbookViewId="0">
      <selection activeCell="K7" sqref="K7"/>
    </sheetView>
  </sheetViews>
  <sheetFormatPr defaultRowHeight="14.4"/>
  <cols>
    <col min="2" max="2" width="27.33203125" bestFit="1" customWidth="1"/>
    <col min="3" max="3" width="17.5546875" customWidth="1"/>
    <col min="4" max="4" width="16" customWidth="1"/>
    <col min="5" max="5" width="17.6640625" customWidth="1"/>
    <col min="6" max="6" width="13.88671875" customWidth="1"/>
    <col min="7" max="7" width="18.109375" customWidth="1"/>
    <col min="8" max="8" width="15" customWidth="1"/>
    <col min="9" max="9" width="16.6640625" customWidth="1"/>
  </cols>
  <sheetData>
    <row r="1" spans="1:9">
      <c r="A1" s="304" t="s">
        <v>474</v>
      </c>
      <c r="B1" s="304"/>
      <c r="C1" s="304"/>
      <c r="D1" s="304"/>
      <c r="E1" s="304"/>
      <c r="F1" s="304"/>
      <c r="G1" s="304"/>
      <c r="H1" s="304"/>
      <c r="I1" s="304"/>
    </row>
    <row r="2" spans="1:9" ht="15" thickBot="1"/>
    <row r="3" spans="1:9" ht="15" thickBot="1">
      <c r="A3" s="292" t="s">
        <v>18</v>
      </c>
      <c r="B3" s="294" t="s">
        <v>35</v>
      </c>
      <c r="C3" s="294" t="s">
        <v>38</v>
      </c>
      <c r="D3" s="298" t="s">
        <v>47</v>
      </c>
      <c r="E3" s="305"/>
      <c r="F3" s="305"/>
      <c r="G3" s="306"/>
      <c r="H3" s="294" t="s">
        <v>36</v>
      </c>
      <c r="I3" s="290" t="s">
        <v>43</v>
      </c>
    </row>
    <row r="4" spans="1:9" ht="42" thickBot="1">
      <c r="A4" s="291"/>
      <c r="B4" s="295"/>
      <c r="C4" s="295"/>
      <c r="D4" s="35" t="s">
        <v>23</v>
      </c>
      <c r="E4" s="35" t="s">
        <v>24</v>
      </c>
      <c r="F4" s="35" t="s">
        <v>44</v>
      </c>
      <c r="G4" s="36" t="s">
        <v>45</v>
      </c>
      <c r="H4" s="295"/>
      <c r="I4" s="291"/>
    </row>
    <row r="5" spans="1:9" ht="15" thickBot="1">
      <c r="A5" s="74">
        <v>1</v>
      </c>
      <c r="B5" s="35">
        <v>2</v>
      </c>
      <c r="C5" s="35">
        <v>3</v>
      </c>
      <c r="D5" s="35">
        <v>4</v>
      </c>
      <c r="E5" s="35">
        <v>5</v>
      </c>
      <c r="F5" s="35">
        <v>6</v>
      </c>
      <c r="G5" s="35">
        <v>7</v>
      </c>
      <c r="H5" s="35">
        <v>8</v>
      </c>
      <c r="I5" s="35">
        <v>9</v>
      </c>
    </row>
    <row r="6" spans="1:9" ht="15" thickBot="1">
      <c r="A6" s="74">
        <v>1</v>
      </c>
      <c r="B6" s="99" t="s">
        <v>519</v>
      </c>
      <c r="C6" s="99" t="s">
        <v>520</v>
      </c>
      <c r="D6" s="99" t="s">
        <v>1298</v>
      </c>
      <c r="E6" s="35"/>
      <c r="F6" s="102" t="s">
        <v>992</v>
      </c>
      <c r="G6" s="100">
        <v>600000</v>
      </c>
      <c r="H6" s="102" t="s">
        <v>739</v>
      </c>
      <c r="I6" s="101">
        <v>50000</v>
      </c>
    </row>
    <row r="7" spans="1:9" ht="15" thickBot="1">
      <c r="A7" s="74">
        <v>2</v>
      </c>
      <c r="B7" s="99" t="s">
        <v>519</v>
      </c>
      <c r="C7" s="111" t="s">
        <v>520</v>
      </c>
      <c r="D7" s="99" t="s">
        <v>1298</v>
      </c>
      <c r="E7" s="98"/>
      <c r="F7" s="102" t="s">
        <v>992</v>
      </c>
      <c r="G7" s="100">
        <v>600000</v>
      </c>
      <c r="H7" s="102" t="s">
        <v>1299</v>
      </c>
      <c r="I7" s="101">
        <v>130000</v>
      </c>
    </row>
    <row r="8" spans="1:9" ht="15" thickBot="1">
      <c r="A8" s="74"/>
      <c r="B8" s="35"/>
      <c r="C8" s="35"/>
      <c r="D8" s="35"/>
      <c r="E8" s="35"/>
      <c r="F8" s="35"/>
      <c r="G8" s="35"/>
      <c r="H8" s="35"/>
      <c r="I8" s="35"/>
    </row>
    <row r="9" spans="1:9" ht="15" thickBot="1">
      <c r="A9" s="74"/>
      <c r="B9" s="35"/>
      <c r="C9" s="35"/>
      <c r="D9" s="35"/>
      <c r="E9" s="35"/>
      <c r="F9" s="35"/>
      <c r="G9" s="35"/>
      <c r="H9" s="35"/>
      <c r="I9" s="35"/>
    </row>
    <row r="10" spans="1:9" ht="15" thickBot="1">
      <c r="A10" s="301" t="s">
        <v>48</v>
      </c>
      <c r="B10" s="302"/>
      <c r="C10" s="302"/>
      <c r="D10" s="302"/>
      <c r="E10" s="302"/>
      <c r="F10" s="302"/>
      <c r="G10" s="302"/>
      <c r="H10" s="303"/>
      <c r="I10" s="101">
        <f>SUM(I6:I9)</f>
        <v>180000</v>
      </c>
    </row>
  </sheetData>
  <mergeCells count="8">
    <mergeCell ref="A10:H10"/>
    <mergeCell ref="A1:I1"/>
    <mergeCell ref="A3:A4"/>
    <mergeCell ref="B3:B4"/>
    <mergeCell ref="C3:C4"/>
    <mergeCell ref="D3:G3"/>
    <mergeCell ref="H3:H4"/>
    <mergeCell ref="I3:I4"/>
  </mergeCells>
  <pageMargins left="0.25" right="0.25" top="0.75" bottom="0.75" header="0.3" footer="0.3"/>
  <pageSetup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3"/>
  <sheetViews>
    <sheetView workbookViewId="0">
      <selection activeCell="C27" sqref="C27"/>
    </sheetView>
  </sheetViews>
  <sheetFormatPr defaultRowHeight="14.4"/>
  <cols>
    <col min="1" max="1" width="4.88671875" customWidth="1"/>
    <col min="2" max="2" width="15.6640625" customWidth="1"/>
    <col min="3" max="3" width="19.88671875" customWidth="1"/>
    <col min="4" max="5" width="16" customWidth="1"/>
    <col min="6" max="6" width="19.33203125" customWidth="1"/>
    <col min="7" max="7" width="11" customWidth="1"/>
    <col min="8" max="8" width="13.109375" customWidth="1"/>
    <col min="9" max="9" width="16" customWidth="1"/>
  </cols>
  <sheetData>
    <row r="1" spans="1:9" ht="33" customHeight="1">
      <c r="A1" s="304" t="s">
        <v>475</v>
      </c>
      <c r="B1" s="304"/>
      <c r="C1" s="304"/>
      <c r="D1" s="304"/>
      <c r="E1" s="304"/>
      <c r="F1" s="304"/>
      <c r="G1" s="304"/>
      <c r="H1" s="304"/>
      <c r="I1" s="304"/>
    </row>
    <row r="2" spans="1:9" ht="8.4" customHeight="1">
      <c r="A2" s="310"/>
      <c r="B2" s="310"/>
      <c r="C2" s="310"/>
      <c r="D2" s="310"/>
      <c r="E2" s="310"/>
      <c r="F2" s="310"/>
      <c r="G2" s="310"/>
      <c r="H2" s="310"/>
      <c r="I2" s="310"/>
    </row>
    <row r="3" spans="1:9" ht="33.75" customHeight="1">
      <c r="A3" s="304" t="s">
        <v>476</v>
      </c>
      <c r="B3" s="304"/>
      <c r="C3" s="304"/>
      <c r="D3" s="304"/>
      <c r="E3" s="304"/>
      <c r="F3" s="304"/>
      <c r="G3" s="304"/>
      <c r="H3" s="304"/>
      <c r="I3" s="304"/>
    </row>
    <row r="4" spans="1:9" ht="8.4" customHeight="1" thickBot="1"/>
    <row r="5" spans="1:9" ht="45.6" customHeight="1">
      <c r="A5" s="292" t="s">
        <v>18</v>
      </c>
      <c r="B5" s="294" t="s">
        <v>477</v>
      </c>
      <c r="C5" s="311" t="s">
        <v>478</v>
      </c>
      <c r="D5" s="315" t="s">
        <v>35</v>
      </c>
      <c r="E5" s="317" t="s">
        <v>479</v>
      </c>
      <c r="F5" s="317" t="s">
        <v>38</v>
      </c>
      <c r="G5" s="319" t="s">
        <v>36</v>
      </c>
      <c r="H5" s="313" t="s">
        <v>480</v>
      </c>
      <c r="I5" s="290" t="s">
        <v>481</v>
      </c>
    </row>
    <row r="6" spans="1:9" ht="29.25" customHeight="1" thickBot="1">
      <c r="A6" s="291"/>
      <c r="B6" s="295"/>
      <c r="C6" s="312"/>
      <c r="D6" s="316"/>
      <c r="E6" s="318"/>
      <c r="F6" s="318"/>
      <c r="G6" s="320"/>
      <c r="H6" s="314"/>
      <c r="I6" s="291"/>
    </row>
    <row r="7" spans="1:9" ht="15" thickBot="1">
      <c r="A7" s="74">
        <v>1</v>
      </c>
      <c r="B7" s="35">
        <v>2</v>
      </c>
      <c r="C7" s="35">
        <v>3</v>
      </c>
      <c r="D7" s="35">
        <v>4</v>
      </c>
      <c r="E7" s="35">
        <v>5</v>
      </c>
      <c r="F7" s="35">
        <v>6</v>
      </c>
      <c r="G7" s="35">
        <v>7</v>
      </c>
      <c r="H7" s="35">
        <v>8</v>
      </c>
      <c r="I7" s="35">
        <v>9</v>
      </c>
    </row>
    <row r="8" spans="1:9" ht="15" thickBot="1">
      <c r="A8" s="74"/>
      <c r="B8" s="35"/>
      <c r="C8" s="35"/>
      <c r="D8" s="35"/>
      <c r="E8" s="35"/>
      <c r="F8" s="35"/>
      <c r="G8" s="35"/>
      <c r="H8" s="35"/>
      <c r="I8" s="35"/>
    </row>
    <row r="9" spans="1:9" ht="15" thickBot="1">
      <c r="A9" s="74"/>
      <c r="B9" s="35"/>
      <c r="C9" s="35"/>
      <c r="D9" s="35"/>
      <c r="E9" s="35"/>
      <c r="F9" s="35"/>
      <c r="G9" s="35"/>
      <c r="H9" s="35"/>
      <c r="I9" s="35"/>
    </row>
    <row r="10" spans="1:9" ht="15" thickBot="1">
      <c r="A10" s="74"/>
      <c r="B10" s="35"/>
      <c r="C10" s="35"/>
      <c r="D10" s="35"/>
      <c r="E10" s="35"/>
      <c r="F10" s="35"/>
      <c r="G10" s="35"/>
      <c r="H10" s="35"/>
      <c r="I10" s="35"/>
    </row>
    <row r="11" spans="1:9" ht="15" thickBot="1">
      <c r="A11" s="78"/>
      <c r="B11" s="79"/>
      <c r="C11" s="79"/>
      <c r="D11" s="77"/>
      <c r="E11" s="77"/>
      <c r="F11" s="77"/>
      <c r="G11" s="80"/>
      <c r="H11" s="35"/>
      <c r="I11" s="35"/>
    </row>
    <row r="12" spans="1:9" ht="15.75" customHeight="1" thickBot="1">
      <c r="A12" s="307" t="s">
        <v>482</v>
      </c>
      <c r="B12" s="308"/>
      <c r="C12" s="308"/>
      <c r="D12" s="308"/>
      <c r="E12" s="308"/>
      <c r="F12" s="308"/>
      <c r="G12" s="309"/>
      <c r="H12" s="73"/>
      <c r="I12" s="37"/>
    </row>
    <row r="15" spans="1:9">
      <c r="D15" s="75"/>
      <c r="E15" s="75"/>
      <c r="F15" s="75"/>
      <c r="G15" s="75"/>
    </row>
    <row r="16" spans="1:9" ht="34.5" customHeight="1"/>
    <row r="19" ht="74.25" customHeight="1"/>
    <row r="20" ht="22.5" customHeight="1"/>
    <row r="23" ht="15.75" customHeight="1"/>
  </sheetData>
  <mergeCells count="13">
    <mergeCell ref="A12:G12"/>
    <mergeCell ref="A1:I1"/>
    <mergeCell ref="A2:I2"/>
    <mergeCell ref="A3:I3"/>
    <mergeCell ref="A5:A6"/>
    <mergeCell ref="B5:B6"/>
    <mergeCell ref="C5:C6"/>
    <mergeCell ref="H5:H6"/>
    <mergeCell ref="I5:I6"/>
    <mergeCell ref="D5:D6"/>
    <mergeCell ref="E5:E6"/>
    <mergeCell ref="F5:F6"/>
    <mergeCell ref="G5:G6"/>
  </mergeCells>
  <pageMargins left="0" right="0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0"/>
  <sheetViews>
    <sheetView workbookViewId="0">
      <selection activeCell="B6" sqref="B6:J7"/>
    </sheetView>
  </sheetViews>
  <sheetFormatPr defaultRowHeight="14.4"/>
  <cols>
    <col min="1" max="1" width="6.44140625" customWidth="1"/>
    <col min="2" max="2" width="14" customWidth="1"/>
    <col min="3" max="3" width="14.6640625" customWidth="1"/>
    <col min="4" max="4" width="16.6640625" customWidth="1"/>
    <col min="5" max="5" width="18.44140625" customWidth="1"/>
    <col min="6" max="6" width="11.88671875" customWidth="1"/>
    <col min="7" max="7" width="21.44140625" customWidth="1"/>
    <col min="8" max="8" width="12.44140625" customWidth="1"/>
    <col min="9" max="9" width="12.33203125" customWidth="1"/>
    <col min="10" max="10" width="12.5546875" customWidth="1"/>
  </cols>
  <sheetData>
    <row r="1" spans="1:10" ht="35.25" customHeight="1">
      <c r="A1" s="250" t="s">
        <v>483</v>
      </c>
      <c r="B1" s="304"/>
      <c r="C1" s="304"/>
      <c r="D1" s="304"/>
      <c r="E1" s="304"/>
      <c r="F1" s="304"/>
      <c r="G1" s="304"/>
      <c r="H1" s="304"/>
      <c r="I1" s="304"/>
    </row>
    <row r="2" spans="1:10" ht="15" thickBot="1"/>
    <row r="3" spans="1:10">
      <c r="A3" s="292" t="s">
        <v>18</v>
      </c>
      <c r="B3" s="324" t="s">
        <v>484</v>
      </c>
      <c r="C3" s="322" t="s">
        <v>485</v>
      </c>
      <c r="D3" s="315" t="s">
        <v>486</v>
      </c>
      <c r="E3" s="317" t="s">
        <v>35</v>
      </c>
      <c r="F3" s="317" t="s">
        <v>487</v>
      </c>
      <c r="G3" s="319" t="s">
        <v>38</v>
      </c>
      <c r="H3" s="323" t="s">
        <v>36</v>
      </c>
      <c r="I3" s="321" t="s">
        <v>488</v>
      </c>
      <c r="J3" s="321" t="s">
        <v>489</v>
      </c>
    </row>
    <row r="4" spans="1:10" ht="77.25" customHeight="1" thickBot="1">
      <c r="A4" s="291"/>
      <c r="B4" s="295"/>
      <c r="C4" s="312"/>
      <c r="D4" s="316"/>
      <c r="E4" s="318"/>
      <c r="F4" s="318"/>
      <c r="G4" s="320"/>
      <c r="H4" s="314"/>
      <c r="I4" s="291"/>
      <c r="J4" s="291"/>
    </row>
    <row r="5" spans="1:10" ht="15" thickBot="1">
      <c r="A5" s="74">
        <v>1</v>
      </c>
      <c r="B5" s="35">
        <v>2</v>
      </c>
      <c r="C5" s="35">
        <v>3</v>
      </c>
      <c r="D5" s="35">
        <v>4</v>
      </c>
      <c r="E5" s="35">
        <v>5</v>
      </c>
      <c r="F5" s="35">
        <v>6</v>
      </c>
      <c r="G5" s="35">
        <v>7</v>
      </c>
      <c r="H5" s="35">
        <v>8</v>
      </c>
      <c r="I5" s="35">
        <v>9</v>
      </c>
      <c r="J5" s="35">
        <v>10</v>
      </c>
    </row>
    <row r="6" spans="1:10" ht="15" thickBot="1">
      <c r="A6" s="74">
        <v>1</v>
      </c>
      <c r="B6" s="84"/>
      <c r="C6" s="85"/>
      <c r="D6" s="35"/>
      <c r="E6" s="84"/>
      <c r="F6" s="84"/>
      <c r="G6" s="89"/>
      <c r="H6" s="84"/>
      <c r="I6" s="85"/>
      <c r="J6" s="92"/>
    </row>
    <row r="7" spans="1:10" ht="15" thickBot="1">
      <c r="A7" s="74">
        <v>2</v>
      </c>
      <c r="B7" s="84"/>
      <c r="C7" s="85"/>
      <c r="D7" s="35"/>
      <c r="E7" s="84"/>
      <c r="F7" s="84"/>
      <c r="G7" s="89"/>
      <c r="H7" s="84"/>
      <c r="I7" s="35"/>
      <c r="J7" s="92"/>
    </row>
    <row r="8" spans="1:10" ht="15" thickBot="1">
      <c r="A8" s="74"/>
      <c r="B8" s="35"/>
      <c r="C8" s="85"/>
      <c r="D8" s="35"/>
      <c r="E8" s="35"/>
      <c r="F8" s="35"/>
      <c r="G8" s="87"/>
      <c r="H8" s="35"/>
      <c r="I8" s="35"/>
      <c r="J8" s="81"/>
    </row>
    <row r="9" spans="1:10" ht="15" thickBot="1">
      <c r="A9" s="82"/>
      <c r="B9" s="82"/>
      <c r="C9" s="86"/>
      <c r="D9" s="83"/>
      <c r="E9" s="83"/>
      <c r="F9" s="83"/>
      <c r="G9" s="88"/>
      <c r="H9" s="35"/>
      <c r="I9" s="35"/>
      <c r="J9" s="81"/>
    </row>
    <row r="10" spans="1:10" ht="15" thickBot="1">
      <c r="A10" s="325" t="s">
        <v>482</v>
      </c>
      <c r="B10" s="326"/>
      <c r="C10" s="326"/>
      <c r="D10" s="326"/>
      <c r="E10" s="326"/>
      <c r="F10" s="326"/>
      <c r="G10" s="327"/>
      <c r="H10" s="73"/>
      <c r="I10" s="90">
        <f>SUM(I6:I9)</f>
        <v>0</v>
      </c>
      <c r="J10" s="81"/>
    </row>
  </sheetData>
  <mergeCells count="12">
    <mergeCell ref="A3:A4"/>
    <mergeCell ref="B3:B4"/>
    <mergeCell ref="A1:I1"/>
    <mergeCell ref="A10:G10"/>
    <mergeCell ref="I3:I4"/>
    <mergeCell ref="J3:J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  <pageSetup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9"/>
  <sheetViews>
    <sheetView topLeftCell="A2" workbookViewId="0">
      <selection activeCell="C32" sqref="C32"/>
    </sheetView>
  </sheetViews>
  <sheetFormatPr defaultRowHeight="14.4"/>
  <cols>
    <col min="2" max="2" width="18.88671875" customWidth="1"/>
    <col min="3" max="3" width="22.6640625" customWidth="1"/>
    <col min="4" max="4" width="22.109375" customWidth="1"/>
    <col min="5" max="5" width="23.88671875" customWidth="1"/>
    <col min="6" max="6" width="16.109375" customWidth="1"/>
    <col min="7" max="7" width="18.109375" customWidth="1"/>
  </cols>
  <sheetData>
    <row r="1" spans="1:7">
      <c r="A1" s="252" t="s">
        <v>490</v>
      </c>
      <c r="B1" s="328"/>
      <c r="C1" s="328"/>
      <c r="D1" s="328"/>
      <c r="E1" s="328"/>
      <c r="F1" s="328"/>
      <c r="G1" s="328"/>
    </row>
    <row r="2" spans="1:7" ht="8.4" customHeight="1" thickBot="1">
      <c r="A2" s="329"/>
      <c r="B2" s="329"/>
      <c r="C2" s="329"/>
      <c r="D2" s="329"/>
      <c r="E2" s="329"/>
      <c r="F2" s="329"/>
      <c r="G2" s="329"/>
    </row>
    <row r="3" spans="1:7" ht="96" customHeight="1" thickBot="1">
      <c r="A3" s="30" t="s">
        <v>34</v>
      </c>
      <c r="B3" s="30" t="s">
        <v>39</v>
      </c>
      <c r="C3" s="30" t="s">
        <v>35</v>
      </c>
      <c r="D3" s="30" t="s">
        <v>40</v>
      </c>
      <c r="E3" s="34" t="s">
        <v>42</v>
      </c>
      <c r="F3" s="32" t="s">
        <v>36</v>
      </c>
      <c r="G3" s="31" t="s">
        <v>41</v>
      </c>
    </row>
    <row r="4" spans="1:7" ht="15" thickBot="1">
      <c r="A4" s="18">
        <v>1</v>
      </c>
      <c r="B4" s="18">
        <v>2</v>
      </c>
      <c r="C4" s="18">
        <v>3</v>
      </c>
      <c r="D4" s="18">
        <v>4</v>
      </c>
      <c r="E4" s="20">
        <v>5</v>
      </c>
      <c r="F4" s="21">
        <v>6</v>
      </c>
      <c r="G4" s="23">
        <v>7</v>
      </c>
    </row>
    <row r="5" spans="1:7" ht="15" thickBot="1">
      <c r="A5" s="18"/>
      <c r="B5" s="18"/>
      <c r="C5" s="18"/>
      <c r="D5" s="18"/>
      <c r="E5" s="20"/>
      <c r="F5" s="21"/>
      <c r="G5" s="23"/>
    </row>
    <row r="6" spans="1:7" ht="15" thickBot="1">
      <c r="A6" s="18"/>
      <c r="B6" s="18"/>
      <c r="C6" s="18"/>
      <c r="D6" s="18"/>
      <c r="E6" s="20"/>
      <c r="F6" s="21"/>
      <c r="G6" s="23"/>
    </row>
    <row r="7" spans="1:7" ht="15" thickBot="1">
      <c r="A7" s="24"/>
      <c r="B7" s="24"/>
      <c r="C7" s="24"/>
      <c r="D7" s="24"/>
      <c r="E7" s="25"/>
      <c r="F7" s="76"/>
      <c r="G7" s="25"/>
    </row>
    <row r="8" spans="1:7" ht="15" thickBot="1">
      <c r="A8" s="24"/>
      <c r="B8" s="24"/>
      <c r="C8" s="24"/>
      <c r="D8" s="24"/>
      <c r="E8" s="25"/>
      <c r="F8" s="76"/>
      <c r="G8" s="25"/>
    </row>
    <row r="9" spans="1:7" ht="15" thickBot="1">
      <c r="A9" s="330" t="s">
        <v>14</v>
      </c>
      <c r="B9" s="331"/>
      <c r="C9" s="331"/>
      <c r="D9" s="331"/>
      <c r="E9" s="331"/>
      <c r="F9" s="332"/>
      <c r="G9" s="25"/>
    </row>
  </sheetData>
  <mergeCells count="3">
    <mergeCell ref="A1:G1"/>
    <mergeCell ref="A2:G2"/>
    <mergeCell ref="A9:F9"/>
  </mergeCells>
  <pageMargins left="0.7" right="0.7" top="0.75" bottom="0.75" header="0.3" footer="0.3"/>
  <pageSetup scale="9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249"/>
  <sheetViews>
    <sheetView topLeftCell="B239" workbookViewId="0">
      <selection activeCell="F253" sqref="F253"/>
    </sheetView>
  </sheetViews>
  <sheetFormatPr defaultRowHeight="14.4"/>
  <cols>
    <col min="1" max="1" width="5" customWidth="1"/>
    <col min="2" max="2" width="45.5546875" customWidth="1"/>
    <col min="3" max="3" width="19.6640625" customWidth="1"/>
    <col min="4" max="6" width="18" customWidth="1"/>
  </cols>
  <sheetData>
    <row r="1" spans="1:6">
      <c r="A1" s="333" t="s">
        <v>491</v>
      </c>
      <c r="B1" s="253"/>
      <c r="C1" s="253"/>
      <c r="D1" s="253"/>
      <c r="E1" s="253"/>
      <c r="F1" s="253"/>
    </row>
    <row r="2" spans="1:6" ht="8.4" customHeight="1" thickBot="1">
      <c r="A2" s="334"/>
      <c r="B2" s="334"/>
      <c r="C2" s="334"/>
      <c r="D2" s="334"/>
      <c r="E2" s="334"/>
      <c r="F2" s="334"/>
    </row>
    <row r="3" spans="1:6" ht="42" thickBot="1">
      <c r="A3" s="42" t="s">
        <v>49</v>
      </c>
      <c r="B3" s="188" t="s">
        <v>50</v>
      </c>
      <c r="C3" s="188" t="s">
        <v>51</v>
      </c>
      <c r="D3" s="188" t="s">
        <v>52</v>
      </c>
      <c r="E3" s="189" t="s">
        <v>53</v>
      </c>
      <c r="F3" s="190" t="s">
        <v>82</v>
      </c>
    </row>
    <row r="4" spans="1:6" ht="15" thickBot="1">
      <c r="A4" s="43">
        <v>1</v>
      </c>
      <c r="B4" s="27">
        <v>2</v>
      </c>
      <c r="C4" s="28">
        <v>3</v>
      </c>
      <c r="D4" s="28">
        <v>4</v>
      </c>
      <c r="E4" s="28">
        <v>5</v>
      </c>
      <c r="F4" s="29">
        <v>6</v>
      </c>
    </row>
    <row r="5" spans="1:6" ht="15" thickBot="1">
      <c r="A5" s="44">
        <v>1</v>
      </c>
      <c r="B5" s="24" t="s">
        <v>54</v>
      </c>
      <c r="C5" s="24"/>
      <c r="D5" s="24"/>
      <c r="E5" s="24"/>
      <c r="F5" s="93">
        <f>F6+F9+F12+F15</f>
        <v>856491</v>
      </c>
    </row>
    <row r="6" spans="1:6" ht="28.2" thickBot="1">
      <c r="A6" s="24" t="s">
        <v>55</v>
      </c>
      <c r="B6" s="24" t="s">
        <v>56</v>
      </c>
      <c r="C6" s="24"/>
      <c r="D6" s="24"/>
      <c r="E6" s="24"/>
      <c r="F6" s="93">
        <f>F7+F8</f>
        <v>856491</v>
      </c>
    </row>
    <row r="7" spans="1:6" ht="29.4" thickBot="1">
      <c r="A7" s="24" t="s">
        <v>57</v>
      </c>
      <c r="B7" s="24"/>
      <c r="C7" s="191" t="s">
        <v>1325</v>
      </c>
      <c r="D7" s="99" t="s">
        <v>1327</v>
      </c>
      <c r="E7" s="192">
        <v>45405</v>
      </c>
      <c r="F7" s="100">
        <v>490691</v>
      </c>
    </row>
    <row r="8" spans="1:6" ht="29.4" thickBot="1">
      <c r="A8" s="24" t="s">
        <v>58</v>
      </c>
      <c r="B8" s="24"/>
      <c r="C8" s="191" t="s">
        <v>1326</v>
      </c>
      <c r="D8" s="99" t="s">
        <v>1328</v>
      </c>
      <c r="E8" s="192">
        <v>45407</v>
      </c>
      <c r="F8" s="100">
        <v>365800</v>
      </c>
    </row>
    <row r="9" spans="1:6" ht="15" thickBot="1">
      <c r="A9" s="24" t="s">
        <v>59</v>
      </c>
      <c r="B9" s="24" t="s">
        <v>60</v>
      </c>
      <c r="C9" s="24"/>
      <c r="D9" s="24"/>
      <c r="E9" s="24"/>
      <c r="F9" s="25"/>
    </row>
    <row r="10" spans="1:6" ht="28.2" thickBot="1">
      <c r="A10" s="24" t="s">
        <v>61</v>
      </c>
      <c r="B10" s="24"/>
      <c r="C10" s="24"/>
      <c r="D10" s="24"/>
      <c r="E10" s="24"/>
      <c r="F10" s="25"/>
    </row>
    <row r="11" spans="1:6" ht="28.2" thickBot="1">
      <c r="A11" s="24" t="s">
        <v>62</v>
      </c>
      <c r="B11" s="24"/>
      <c r="C11" s="24"/>
      <c r="D11" s="24"/>
      <c r="E11" s="24"/>
      <c r="F11" s="25"/>
    </row>
    <row r="12" spans="1:6" ht="15" thickBot="1">
      <c r="A12" s="24" t="s">
        <v>63</v>
      </c>
      <c r="B12" s="24" t="s">
        <v>64</v>
      </c>
      <c r="C12" s="24"/>
      <c r="D12" s="24"/>
      <c r="E12" s="24"/>
      <c r="F12" s="25"/>
    </row>
    <row r="13" spans="1:6" ht="28.2" thickBot="1">
      <c r="A13" s="24" t="s">
        <v>65</v>
      </c>
      <c r="B13" s="24"/>
      <c r="C13" s="24"/>
      <c r="D13" s="24"/>
      <c r="E13" s="24"/>
      <c r="F13" s="25"/>
    </row>
    <row r="14" spans="1:6" ht="28.2" thickBot="1">
      <c r="A14" s="24" t="s">
        <v>66</v>
      </c>
      <c r="B14" s="24"/>
      <c r="C14" s="24"/>
      <c r="D14" s="24"/>
      <c r="E14" s="24"/>
      <c r="F14" s="25"/>
    </row>
    <row r="15" spans="1:6" ht="15" thickBot="1">
      <c r="A15" s="24" t="s">
        <v>67</v>
      </c>
      <c r="B15" s="24" t="s">
        <v>68</v>
      </c>
      <c r="C15" s="24"/>
      <c r="D15" s="24"/>
      <c r="E15" s="24"/>
      <c r="F15" s="25"/>
    </row>
    <row r="16" spans="1:6" ht="28.2" thickBot="1">
      <c r="A16" s="24" t="s">
        <v>69</v>
      </c>
      <c r="B16" s="24"/>
      <c r="C16" s="24"/>
      <c r="D16" s="24"/>
      <c r="E16" s="24"/>
      <c r="F16" s="25"/>
    </row>
    <row r="17" spans="1:6" ht="28.2" thickBot="1">
      <c r="A17" s="24" t="s">
        <v>70</v>
      </c>
      <c r="B17" s="24"/>
      <c r="C17" s="24"/>
      <c r="D17" s="24"/>
      <c r="E17" s="24"/>
      <c r="F17" s="25"/>
    </row>
    <row r="18" spans="1:6" ht="55.8" thickBot="1">
      <c r="A18" s="47">
        <v>2</v>
      </c>
      <c r="B18" s="193" t="s">
        <v>80</v>
      </c>
      <c r="C18" s="40"/>
      <c r="D18" s="40"/>
      <c r="E18" s="40"/>
      <c r="F18" s="194">
        <f>F19+F59+F102</f>
        <v>89633682.760000005</v>
      </c>
    </row>
    <row r="19" spans="1:6" ht="15" thickBot="1">
      <c r="A19" s="71" t="s">
        <v>55</v>
      </c>
      <c r="B19" s="45" t="s">
        <v>71</v>
      </c>
      <c r="C19" s="45"/>
      <c r="D19" s="45"/>
      <c r="E19" s="45"/>
      <c r="F19" s="195">
        <f>SUM(F20:F58)</f>
        <v>12096647</v>
      </c>
    </row>
    <row r="20" spans="1:6" ht="28.2" thickBot="1">
      <c r="A20" s="24" t="s">
        <v>57</v>
      </c>
      <c r="B20" s="24"/>
      <c r="C20" s="191" t="s">
        <v>1329</v>
      </c>
      <c r="D20" s="196" t="s">
        <v>1349</v>
      </c>
      <c r="E20" s="197">
        <v>45415</v>
      </c>
      <c r="F20" s="198">
        <v>362390</v>
      </c>
    </row>
    <row r="21" spans="1:6" ht="29.4" thickBot="1">
      <c r="A21" s="24" t="s">
        <v>58</v>
      </c>
      <c r="B21" s="24"/>
      <c r="C21" s="191" t="s">
        <v>1330</v>
      </c>
      <c r="D21" s="196" t="s">
        <v>1350</v>
      </c>
      <c r="E21" s="197">
        <v>45419</v>
      </c>
      <c r="F21" s="198">
        <v>176298</v>
      </c>
    </row>
    <row r="22" spans="1:6" ht="29.4" thickBot="1">
      <c r="A22" s="24"/>
      <c r="B22" s="24"/>
      <c r="C22" s="191" t="s">
        <v>1331</v>
      </c>
      <c r="D22" s="196">
        <v>21</v>
      </c>
      <c r="E22" s="197">
        <v>45414</v>
      </c>
      <c r="F22" s="198">
        <v>89838</v>
      </c>
    </row>
    <row r="23" spans="1:6" ht="29.4" thickBot="1">
      <c r="A23" s="24"/>
      <c r="B23" s="24"/>
      <c r="C23" s="191" t="s">
        <v>1332</v>
      </c>
      <c r="D23" s="196">
        <v>80</v>
      </c>
      <c r="E23" s="197">
        <v>45414</v>
      </c>
      <c r="F23" s="198">
        <v>122817</v>
      </c>
    </row>
    <row r="24" spans="1:6" ht="29.4" thickBot="1">
      <c r="A24" s="24"/>
      <c r="B24" s="24"/>
      <c r="C24" s="191" t="s">
        <v>1333</v>
      </c>
      <c r="D24" s="196">
        <v>24098</v>
      </c>
      <c r="E24" s="197">
        <v>45414</v>
      </c>
      <c r="F24" s="198">
        <v>285950</v>
      </c>
    </row>
    <row r="25" spans="1:6" ht="15" thickBot="1">
      <c r="A25" s="24"/>
      <c r="B25" s="24"/>
      <c r="C25" s="191" t="s">
        <v>1334</v>
      </c>
      <c r="D25" s="196" t="s">
        <v>1351</v>
      </c>
      <c r="E25" s="197">
        <v>45414</v>
      </c>
      <c r="F25" s="198">
        <v>362779</v>
      </c>
    </row>
    <row r="26" spans="1:6" ht="29.4" thickBot="1">
      <c r="A26" s="24"/>
      <c r="B26" s="24"/>
      <c r="C26" s="191" t="s">
        <v>1335</v>
      </c>
      <c r="D26" s="196" t="s">
        <v>1352</v>
      </c>
      <c r="E26" s="197">
        <v>45414</v>
      </c>
      <c r="F26" s="198">
        <v>145140</v>
      </c>
    </row>
    <row r="27" spans="1:6" ht="29.4" thickBot="1">
      <c r="A27" s="24"/>
      <c r="B27" s="24"/>
      <c r="C27" s="191" t="s">
        <v>1336</v>
      </c>
      <c r="D27" s="196" t="s">
        <v>1353</v>
      </c>
      <c r="E27" s="197">
        <v>45419</v>
      </c>
      <c r="F27" s="198">
        <v>717631</v>
      </c>
    </row>
    <row r="28" spans="1:6" ht="15" thickBot="1">
      <c r="A28" s="24"/>
      <c r="B28" s="24"/>
      <c r="C28" s="191" t="s">
        <v>1337</v>
      </c>
      <c r="D28" s="196">
        <v>240118</v>
      </c>
      <c r="E28" s="197">
        <v>45416</v>
      </c>
      <c r="F28" s="198">
        <v>362649</v>
      </c>
    </row>
    <row r="29" spans="1:6" ht="15" thickBot="1">
      <c r="A29" s="24"/>
      <c r="B29" s="24"/>
      <c r="C29" s="191" t="s">
        <v>1338</v>
      </c>
      <c r="D29" s="196" t="s">
        <v>1354</v>
      </c>
      <c r="E29" s="197">
        <v>45414</v>
      </c>
      <c r="F29" s="198">
        <v>367257</v>
      </c>
    </row>
    <row r="30" spans="1:6" ht="29.4" thickBot="1">
      <c r="A30" s="24"/>
      <c r="B30" s="24"/>
      <c r="C30" s="191" t="s">
        <v>1339</v>
      </c>
      <c r="D30" s="196" t="s">
        <v>1355</v>
      </c>
      <c r="E30" s="197">
        <v>45415</v>
      </c>
      <c r="F30" s="198">
        <v>364614</v>
      </c>
    </row>
    <row r="31" spans="1:6" ht="29.4" thickBot="1">
      <c r="A31" s="24"/>
      <c r="B31" s="24"/>
      <c r="C31" s="191" t="s">
        <v>1340</v>
      </c>
      <c r="D31" s="196" t="s">
        <v>1356</v>
      </c>
      <c r="E31" s="197">
        <v>45415</v>
      </c>
      <c r="F31" s="198">
        <v>870821</v>
      </c>
    </row>
    <row r="32" spans="1:6" ht="15" thickBot="1">
      <c r="A32" s="24"/>
      <c r="B32" s="24"/>
      <c r="C32" s="191" t="s">
        <v>1341</v>
      </c>
      <c r="D32" s="196" t="s">
        <v>1357</v>
      </c>
      <c r="E32" s="197">
        <v>45421</v>
      </c>
      <c r="F32" s="198">
        <v>123036</v>
      </c>
    </row>
    <row r="33" spans="1:6" ht="29.4" thickBot="1">
      <c r="A33" s="24"/>
      <c r="B33" s="24"/>
      <c r="C33" s="199" t="s">
        <v>1342</v>
      </c>
      <c r="D33" s="196" t="s">
        <v>1358</v>
      </c>
      <c r="E33" s="197">
        <v>45415</v>
      </c>
      <c r="F33" s="198">
        <v>70992</v>
      </c>
    </row>
    <row r="34" spans="1:6" ht="29.4" thickBot="1">
      <c r="A34" s="24"/>
      <c r="B34" s="24"/>
      <c r="C34" s="199" t="s">
        <v>1343</v>
      </c>
      <c r="D34" s="196">
        <v>176</v>
      </c>
      <c r="E34" s="197">
        <v>45419</v>
      </c>
      <c r="F34" s="198">
        <v>60024</v>
      </c>
    </row>
    <row r="35" spans="1:6" ht="29.4" thickBot="1">
      <c r="A35" s="24"/>
      <c r="B35" s="24"/>
      <c r="C35" s="199" t="s">
        <v>1344</v>
      </c>
      <c r="D35" s="196" t="s">
        <v>1359</v>
      </c>
      <c r="E35" s="197">
        <v>45419</v>
      </c>
      <c r="F35" s="198">
        <v>584076</v>
      </c>
    </row>
    <row r="36" spans="1:6" ht="29.4" thickBot="1">
      <c r="A36" s="24"/>
      <c r="B36" s="24"/>
      <c r="C36" s="199" t="s">
        <v>1345</v>
      </c>
      <c r="D36" s="196" t="s">
        <v>1360</v>
      </c>
      <c r="E36" s="197">
        <v>45415</v>
      </c>
      <c r="F36" s="198">
        <v>862933</v>
      </c>
    </row>
    <row r="37" spans="1:6" ht="15" thickBot="1">
      <c r="A37" s="24"/>
      <c r="B37" s="24"/>
      <c r="C37" s="199" t="s">
        <v>1346</v>
      </c>
      <c r="D37" s="196" t="s">
        <v>1361</v>
      </c>
      <c r="E37" s="197">
        <v>45415</v>
      </c>
      <c r="F37" s="198">
        <v>556950</v>
      </c>
    </row>
    <row r="38" spans="1:6" ht="29.4" thickBot="1">
      <c r="A38" s="24"/>
      <c r="B38" s="24"/>
      <c r="C38" s="199" t="s">
        <v>1347</v>
      </c>
      <c r="D38" s="196" t="s">
        <v>1362</v>
      </c>
      <c r="E38" s="197">
        <v>45415</v>
      </c>
      <c r="F38" s="198">
        <v>155768</v>
      </c>
    </row>
    <row r="39" spans="1:6" ht="29.4" thickBot="1">
      <c r="A39" s="24"/>
      <c r="B39" s="24"/>
      <c r="C39" s="199" t="s">
        <v>1348</v>
      </c>
      <c r="D39" s="196" t="s">
        <v>1363</v>
      </c>
      <c r="E39" s="197">
        <v>45415</v>
      </c>
      <c r="F39" s="198">
        <v>503099</v>
      </c>
    </row>
    <row r="40" spans="1:6" ht="15" thickBot="1">
      <c r="A40" s="24"/>
      <c r="B40" s="24"/>
      <c r="C40" s="191" t="s">
        <v>1329</v>
      </c>
      <c r="D40" s="196" t="s">
        <v>1364</v>
      </c>
      <c r="E40" s="197">
        <v>45428</v>
      </c>
      <c r="F40" s="100">
        <v>277678</v>
      </c>
    </row>
    <row r="41" spans="1:6" ht="29.4" thickBot="1">
      <c r="A41" s="24"/>
      <c r="B41" s="24"/>
      <c r="C41" s="191" t="s">
        <v>1330</v>
      </c>
      <c r="D41" s="196" t="s">
        <v>1365</v>
      </c>
      <c r="E41" s="197">
        <v>45432</v>
      </c>
      <c r="F41" s="100">
        <v>120883</v>
      </c>
    </row>
    <row r="42" spans="1:6" ht="29.4" thickBot="1">
      <c r="A42" s="24"/>
      <c r="B42" s="24"/>
      <c r="C42" s="191" t="s">
        <v>1332</v>
      </c>
      <c r="D42" s="196">
        <v>107</v>
      </c>
      <c r="E42" s="197">
        <v>45426</v>
      </c>
      <c r="F42" s="100">
        <v>122910</v>
      </c>
    </row>
    <row r="43" spans="1:6" ht="29.4" thickBot="1">
      <c r="A43" s="24"/>
      <c r="B43" s="24"/>
      <c r="C43" s="191" t="s">
        <v>1333</v>
      </c>
      <c r="D43" s="196">
        <v>24101</v>
      </c>
      <c r="E43" s="197">
        <v>45428</v>
      </c>
      <c r="F43" s="100">
        <v>371512</v>
      </c>
    </row>
    <row r="44" spans="1:6" ht="15" thickBot="1">
      <c r="A44" s="24"/>
      <c r="B44" s="24"/>
      <c r="C44" s="191" t="s">
        <v>1334</v>
      </c>
      <c r="D44" s="196" t="s">
        <v>1366</v>
      </c>
      <c r="E44" s="197">
        <v>45426</v>
      </c>
      <c r="F44" s="100">
        <v>289241</v>
      </c>
    </row>
    <row r="45" spans="1:6" ht="29.4" thickBot="1">
      <c r="A45" s="24"/>
      <c r="B45" s="24"/>
      <c r="C45" s="191" t="s">
        <v>1335</v>
      </c>
      <c r="D45" s="196" t="s">
        <v>1367</v>
      </c>
      <c r="E45" s="197">
        <v>45427</v>
      </c>
      <c r="F45" s="100">
        <v>105870</v>
      </c>
    </row>
    <row r="46" spans="1:6" ht="29.4" thickBot="1">
      <c r="A46" s="24"/>
      <c r="B46" s="24"/>
      <c r="C46" s="191" t="s">
        <v>1336</v>
      </c>
      <c r="D46" s="196" t="s">
        <v>1368</v>
      </c>
      <c r="E46" s="197">
        <v>45427</v>
      </c>
      <c r="F46" s="100">
        <v>324830</v>
      </c>
    </row>
    <row r="47" spans="1:6" ht="15" thickBot="1">
      <c r="A47" s="24"/>
      <c r="B47" s="24"/>
      <c r="C47" s="191" t="s">
        <v>1337</v>
      </c>
      <c r="D47" s="196">
        <v>240132</v>
      </c>
      <c r="E47" s="197">
        <v>45429</v>
      </c>
      <c r="F47" s="100">
        <v>352678</v>
      </c>
    </row>
    <row r="48" spans="1:6" ht="15" thickBot="1">
      <c r="A48" s="24"/>
      <c r="B48" s="24"/>
      <c r="C48" s="191" t="s">
        <v>1338</v>
      </c>
      <c r="D48" s="196" t="s">
        <v>1369</v>
      </c>
      <c r="E48" s="197">
        <v>45426</v>
      </c>
      <c r="F48" s="100">
        <v>367322</v>
      </c>
    </row>
    <row r="49" spans="1:6" ht="29.4" thickBot="1">
      <c r="A49" s="24"/>
      <c r="B49" s="24"/>
      <c r="C49" s="191" t="s">
        <v>1339</v>
      </c>
      <c r="D49" s="196" t="s">
        <v>1370</v>
      </c>
      <c r="E49" s="197">
        <v>45427</v>
      </c>
      <c r="F49" s="100">
        <v>285129</v>
      </c>
    </row>
    <row r="50" spans="1:6" ht="29.4" thickBot="1">
      <c r="A50" s="24"/>
      <c r="B50" s="24"/>
      <c r="C50" s="191" t="s">
        <v>1340</v>
      </c>
      <c r="D50" s="196" t="s">
        <v>1371</v>
      </c>
      <c r="E50" s="197">
        <v>45428</v>
      </c>
      <c r="F50" s="100">
        <v>436699</v>
      </c>
    </row>
    <row r="51" spans="1:6" ht="15" thickBot="1">
      <c r="A51" s="24"/>
      <c r="B51" s="24"/>
      <c r="C51" s="191" t="s">
        <v>1341</v>
      </c>
      <c r="D51" s="196" t="s">
        <v>1372</v>
      </c>
      <c r="E51" s="197">
        <v>45422</v>
      </c>
      <c r="F51" s="100">
        <v>123867</v>
      </c>
    </row>
    <row r="52" spans="1:6" ht="29.4" thickBot="1">
      <c r="A52" s="24"/>
      <c r="B52" s="24"/>
      <c r="C52" s="199" t="s">
        <v>1342</v>
      </c>
      <c r="D52" s="196" t="s">
        <v>1373</v>
      </c>
      <c r="E52" s="197">
        <v>45427</v>
      </c>
      <c r="F52" s="100">
        <v>58830</v>
      </c>
    </row>
    <row r="53" spans="1:6" ht="29.4" thickBot="1">
      <c r="A53" s="24"/>
      <c r="B53" s="24"/>
      <c r="C53" s="199" t="s">
        <v>1343</v>
      </c>
      <c r="D53" s="196">
        <v>232</v>
      </c>
      <c r="E53" s="197">
        <v>45433</v>
      </c>
      <c r="F53" s="100">
        <v>57264</v>
      </c>
    </row>
    <row r="54" spans="1:6" ht="29.4" thickBot="1">
      <c r="A54" s="24"/>
      <c r="B54" s="24"/>
      <c r="C54" s="199" t="s">
        <v>1344</v>
      </c>
      <c r="D54" s="196" t="s">
        <v>1374</v>
      </c>
      <c r="E54" s="197">
        <v>45419</v>
      </c>
      <c r="F54" s="100">
        <v>363699</v>
      </c>
    </row>
    <row r="55" spans="1:6" ht="29.4" thickBot="1">
      <c r="A55" s="24"/>
      <c r="B55" s="24"/>
      <c r="C55" s="199" t="s">
        <v>1345</v>
      </c>
      <c r="D55" s="196" t="s">
        <v>1375</v>
      </c>
      <c r="E55" s="197">
        <v>45427</v>
      </c>
      <c r="F55" s="100">
        <v>422529</v>
      </c>
    </row>
    <row r="56" spans="1:6" ht="15" thickBot="1">
      <c r="A56" s="24"/>
      <c r="B56" s="24"/>
      <c r="C56" s="199" t="s">
        <v>1346</v>
      </c>
      <c r="D56" s="196" t="s">
        <v>1376</v>
      </c>
      <c r="E56" s="197">
        <v>45427</v>
      </c>
      <c r="F56" s="100">
        <v>437620</v>
      </c>
    </row>
    <row r="57" spans="1:6" ht="29.4" thickBot="1">
      <c r="A57" s="24"/>
      <c r="B57" s="24"/>
      <c r="C57" s="199" t="s">
        <v>1347</v>
      </c>
      <c r="D57" s="196" t="s">
        <v>1377</v>
      </c>
      <c r="E57" s="197">
        <v>45427</v>
      </c>
      <c r="F57" s="100">
        <v>72050</v>
      </c>
    </row>
    <row r="58" spans="1:6" ht="29.4" thickBot="1">
      <c r="A58" s="24"/>
      <c r="B58" s="24"/>
      <c r="C58" s="199" t="s">
        <v>1348</v>
      </c>
      <c r="D58" s="196" t="s">
        <v>1378</v>
      </c>
      <c r="E58" s="197">
        <v>45426</v>
      </c>
      <c r="F58" s="100">
        <v>360974</v>
      </c>
    </row>
    <row r="59" spans="1:6" ht="15" thickBot="1">
      <c r="A59" s="24" t="s">
        <v>59</v>
      </c>
      <c r="B59" s="24" t="s">
        <v>72</v>
      </c>
      <c r="C59" s="24"/>
      <c r="D59" s="24"/>
      <c r="E59" s="24"/>
      <c r="F59" s="93">
        <f>SUM(F60:F101)</f>
        <v>77537035.760000005</v>
      </c>
    </row>
    <row r="60" spans="1:6" ht="28.8">
      <c r="A60" s="38" t="s">
        <v>61</v>
      </c>
      <c r="B60" s="38"/>
      <c r="C60" s="191" t="s">
        <v>1379</v>
      </c>
      <c r="D60" s="196" t="s">
        <v>1400</v>
      </c>
      <c r="E60" s="197">
        <v>45411</v>
      </c>
      <c r="F60" s="100">
        <v>582685</v>
      </c>
    </row>
    <row r="61" spans="1:6" ht="28.8">
      <c r="A61" s="117" t="s">
        <v>62</v>
      </c>
      <c r="B61" s="117"/>
      <c r="C61" s="191" t="s">
        <v>1380</v>
      </c>
      <c r="D61" s="102" t="s">
        <v>1401</v>
      </c>
      <c r="E61" s="197">
        <v>45415</v>
      </c>
      <c r="F61" s="100">
        <v>1492735.4</v>
      </c>
    </row>
    <row r="62" spans="1:6" ht="28.8">
      <c r="A62" s="117"/>
      <c r="B62" s="117"/>
      <c r="C62" s="191" t="s">
        <v>1381</v>
      </c>
      <c r="D62" s="102" t="s">
        <v>1402</v>
      </c>
      <c r="E62" s="197">
        <v>45418</v>
      </c>
      <c r="F62" s="100">
        <v>362422</v>
      </c>
    </row>
    <row r="63" spans="1:6">
      <c r="A63" s="117"/>
      <c r="B63" s="117"/>
      <c r="C63" s="191" t="s">
        <v>1382</v>
      </c>
      <c r="D63" s="102" t="s">
        <v>1403</v>
      </c>
      <c r="E63" s="197">
        <v>45414</v>
      </c>
      <c r="F63" s="100">
        <v>1731434</v>
      </c>
    </row>
    <row r="64" spans="1:6">
      <c r="A64" s="117"/>
      <c r="B64" s="117"/>
      <c r="C64" s="191" t="s">
        <v>1383</v>
      </c>
      <c r="D64" s="102" t="s">
        <v>1404</v>
      </c>
      <c r="E64" s="197">
        <v>45415</v>
      </c>
      <c r="F64" s="100">
        <v>6518764</v>
      </c>
    </row>
    <row r="65" spans="1:6" ht="28.8">
      <c r="A65" s="117"/>
      <c r="B65" s="117"/>
      <c r="C65" s="200" t="s">
        <v>1384</v>
      </c>
      <c r="D65" s="102" t="s">
        <v>1405</v>
      </c>
      <c r="E65" s="197">
        <v>45416</v>
      </c>
      <c r="F65" s="100">
        <v>338654</v>
      </c>
    </row>
    <row r="66" spans="1:6" ht="28.8">
      <c r="A66" s="117"/>
      <c r="B66" s="117"/>
      <c r="C66" s="191" t="s">
        <v>1385</v>
      </c>
      <c r="D66" s="102" t="s">
        <v>1406</v>
      </c>
      <c r="E66" s="197">
        <v>45415</v>
      </c>
      <c r="F66" s="100">
        <v>1496429</v>
      </c>
    </row>
    <row r="67" spans="1:6">
      <c r="A67" s="117"/>
      <c r="B67" s="117"/>
      <c r="C67" s="191" t="s">
        <v>1386</v>
      </c>
      <c r="D67" s="102" t="s">
        <v>1407</v>
      </c>
      <c r="E67" s="197">
        <v>45414</v>
      </c>
      <c r="F67" s="100">
        <v>3317917</v>
      </c>
    </row>
    <row r="68" spans="1:6">
      <c r="A68" s="117"/>
      <c r="B68" s="117"/>
      <c r="C68" s="191" t="s">
        <v>1387</v>
      </c>
      <c r="D68" s="102" t="s">
        <v>1408</v>
      </c>
      <c r="E68" s="197">
        <v>45414</v>
      </c>
      <c r="F68" s="100">
        <v>9683068.1999999993</v>
      </c>
    </row>
    <row r="69" spans="1:6">
      <c r="A69" s="117"/>
      <c r="B69" s="117"/>
      <c r="C69" s="191" t="s">
        <v>1388</v>
      </c>
      <c r="D69" s="102" t="s">
        <v>1409</v>
      </c>
      <c r="E69" s="197">
        <v>45407</v>
      </c>
      <c r="F69" s="100">
        <v>1656712</v>
      </c>
    </row>
    <row r="70" spans="1:6" ht="28.8">
      <c r="A70" s="117"/>
      <c r="B70" s="117"/>
      <c r="C70" s="191" t="s">
        <v>1389</v>
      </c>
      <c r="D70" s="102" t="s">
        <v>1410</v>
      </c>
      <c r="E70" s="197">
        <v>45773</v>
      </c>
      <c r="F70" s="100">
        <v>1419784</v>
      </c>
    </row>
    <row r="71" spans="1:6" ht="28.8">
      <c r="A71" s="117"/>
      <c r="B71" s="117"/>
      <c r="C71" s="191" t="s">
        <v>1390</v>
      </c>
      <c r="D71" s="196">
        <v>105</v>
      </c>
      <c r="E71" s="197">
        <v>45419</v>
      </c>
      <c r="F71" s="100">
        <v>2151736</v>
      </c>
    </row>
    <row r="72" spans="1:6" ht="28.8">
      <c r="A72" s="117"/>
      <c r="B72" s="117"/>
      <c r="C72" s="191" t="s">
        <v>1391</v>
      </c>
      <c r="D72" s="196" t="s">
        <v>1411</v>
      </c>
      <c r="E72" s="197">
        <v>45407</v>
      </c>
      <c r="F72" s="100">
        <v>220483</v>
      </c>
    </row>
    <row r="73" spans="1:6">
      <c r="A73" s="117"/>
      <c r="B73" s="117"/>
      <c r="C73" s="201" t="s">
        <v>1392</v>
      </c>
      <c r="D73" s="197">
        <v>16075</v>
      </c>
      <c r="E73" s="197">
        <v>45414</v>
      </c>
      <c r="F73" s="100">
        <v>8475357</v>
      </c>
    </row>
    <row r="74" spans="1:6">
      <c r="A74" s="117"/>
      <c r="B74" s="117"/>
      <c r="C74" s="191" t="s">
        <v>1393</v>
      </c>
      <c r="D74" s="102" t="s">
        <v>1412</v>
      </c>
      <c r="E74" s="197">
        <v>45409</v>
      </c>
      <c r="F74" s="100">
        <v>717798</v>
      </c>
    </row>
    <row r="75" spans="1:6" ht="28.8">
      <c r="A75" s="117"/>
      <c r="B75" s="117"/>
      <c r="C75" s="191" t="s">
        <v>1394</v>
      </c>
      <c r="D75" s="196" t="s">
        <v>1413</v>
      </c>
      <c r="E75" s="197">
        <v>45414</v>
      </c>
      <c r="F75" s="100">
        <v>131369</v>
      </c>
    </row>
    <row r="76" spans="1:6" ht="28.8">
      <c r="A76" s="117"/>
      <c r="B76" s="117"/>
      <c r="C76" s="191" t="s">
        <v>1395</v>
      </c>
      <c r="D76" s="102" t="s">
        <v>1369</v>
      </c>
      <c r="E76" s="197">
        <v>45414</v>
      </c>
      <c r="F76" s="100">
        <v>117036</v>
      </c>
    </row>
    <row r="77" spans="1:6">
      <c r="A77" s="117"/>
      <c r="B77" s="117"/>
      <c r="C77" s="191" t="s">
        <v>1396</v>
      </c>
      <c r="D77" s="102" t="s">
        <v>1414</v>
      </c>
      <c r="E77" s="197">
        <v>45419</v>
      </c>
      <c r="F77" s="100">
        <v>573480</v>
      </c>
    </row>
    <row r="78" spans="1:6">
      <c r="A78" s="117"/>
      <c r="B78" s="117"/>
      <c r="C78" s="191" t="s">
        <v>1397</v>
      </c>
      <c r="D78" s="196" t="s">
        <v>1415</v>
      </c>
      <c r="E78" s="197">
        <v>45415</v>
      </c>
      <c r="F78" s="100">
        <v>422100</v>
      </c>
    </row>
    <row r="79" spans="1:6" ht="28.8">
      <c r="A79" s="117"/>
      <c r="B79" s="117"/>
      <c r="C79" s="191" t="s">
        <v>1398</v>
      </c>
      <c r="D79" s="196" t="s">
        <v>1416</v>
      </c>
      <c r="E79" s="197">
        <v>45416</v>
      </c>
      <c r="F79" s="100">
        <v>428116</v>
      </c>
    </row>
    <row r="80" spans="1:6" ht="28.8">
      <c r="A80" s="117"/>
      <c r="B80" s="117"/>
      <c r="C80" s="199" t="s">
        <v>1399</v>
      </c>
      <c r="D80" s="196" t="s">
        <v>1417</v>
      </c>
      <c r="E80" s="197">
        <v>45412</v>
      </c>
      <c r="F80" s="100">
        <v>363518</v>
      </c>
    </row>
    <row r="81" spans="1:6" ht="28.8">
      <c r="A81" s="117"/>
      <c r="B81" s="117"/>
      <c r="C81" s="191" t="s">
        <v>1379</v>
      </c>
      <c r="D81" s="196" t="s">
        <v>1418</v>
      </c>
      <c r="E81" s="197">
        <v>45427</v>
      </c>
      <c r="F81" s="100">
        <v>320398.32</v>
      </c>
    </row>
    <row r="82" spans="1:6" ht="28.8">
      <c r="A82" s="117"/>
      <c r="B82" s="117"/>
      <c r="C82" s="191" t="s">
        <v>1380</v>
      </c>
      <c r="D82" s="102" t="s">
        <v>1419</v>
      </c>
      <c r="E82" s="197">
        <v>45426</v>
      </c>
      <c r="F82" s="100">
        <v>650263</v>
      </c>
    </row>
    <row r="83" spans="1:6" ht="28.8">
      <c r="A83" s="117"/>
      <c r="B83" s="117"/>
      <c r="C83" s="191" t="s">
        <v>1381</v>
      </c>
      <c r="D83" s="102" t="s">
        <v>1420</v>
      </c>
      <c r="E83" s="197">
        <v>45426</v>
      </c>
      <c r="F83" s="100">
        <v>388749</v>
      </c>
    </row>
    <row r="84" spans="1:6">
      <c r="A84" s="117"/>
      <c r="B84" s="117"/>
      <c r="C84" s="191" t="s">
        <v>1382</v>
      </c>
      <c r="D84" s="102" t="s">
        <v>1421</v>
      </c>
      <c r="E84" s="197">
        <v>45427</v>
      </c>
      <c r="F84" s="100">
        <v>722904</v>
      </c>
    </row>
    <row r="85" spans="1:6">
      <c r="A85" s="117"/>
      <c r="B85" s="117"/>
      <c r="C85" s="191" t="s">
        <v>1383</v>
      </c>
      <c r="D85" s="102" t="s">
        <v>1422</v>
      </c>
      <c r="E85" s="197">
        <v>45427</v>
      </c>
      <c r="F85" s="100">
        <v>4358344</v>
      </c>
    </row>
    <row r="86" spans="1:6" ht="28.8">
      <c r="A86" s="117"/>
      <c r="B86" s="117"/>
      <c r="C86" s="200" t="s">
        <v>1384</v>
      </c>
      <c r="D86" s="102" t="s">
        <v>1423</v>
      </c>
      <c r="E86" s="197">
        <v>45427</v>
      </c>
      <c r="F86" s="100">
        <v>212429.5</v>
      </c>
    </row>
    <row r="87" spans="1:6" ht="28.8">
      <c r="A87" s="117"/>
      <c r="B87" s="117"/>
      <c r="C87" s="191" t="s">
        <v>1385</v>
      </c>
      <c r="D87" s="102" t="s">
        <v>1424</v>
      </c>
      <c r="E87" s="197">
        <v>45426</v>
      </c>
      <c r="F87" s="100">
        <v>1087488</v>
      </c>
    </row>
    <row r="88" spans="1:6">
      <c r="A88" s="117"/>
      <c r="B88" s="117"/>
      <c r="C88" s="191" t="s">
        <v>1386</v>
      </c>
      <c r="D88" s="102" t="s">
        <v>1425</v>
      </c>
      <c r="E88" s="197">
        <v>45427</v>
      </c>
      <c r="F88" s="100">
        <v>3614718</v>
      </c>
    </row>
    <row r="89" spans="1:6">
      <c r="A89" s="117"/>
      <c r="B89" s="117"/>
      <c r="C89" s="191" t="s">
        <v>1387</v>
      </c>
      <c r="D89" s="102" t="s">
        <v>1426</v>
      </c>
      <c r="E89" s="197">
        <v>45427</v>
      </c>
      <c r="F89" s="100">
        <v>9020879.3399999999</v>
      </c>
    </row>
    <row r="90" spans="1:6">
      <c r="A90" s="117"/>
      <c r="B90" s="117"/>
      <c r="C90" s="191" t="s">
        <v>1388</v>
      </c>
      <c r="D90" s="102" t="s">
        <v>1427</v>
      </c>
      <c r="E90" s="197" t="s">
        <v>1437</v>
      </c>
      <c r="F90" s="100">
        <v>2150631</v>
      </c>
    </row>
    <row r="91" spans="1:6" ht="28.8">
      <c r="A91" s="117"/>
      <c r="B91" s="117"/>
      <c r="C91" s="191" t="s">
        <v>1389</v>
      </c>
      <c r="D91" s="102" t="s">
        <v>1428</v>
      </c>
      <c r="E91" s="197">
        <v>45419</v>
      </c>
      <c r="F91" s="100">
        <v>883065</v>
      </c>
    </row>
    <row r="92" spans="1:6" ht="28.8">
      <c r="A92" s="117"/>
      <c r="B92" s="117"/>
      <c r="C92" s="191" t="s">
        <v>1390</v>
      </c>
      <c r="D92" s="196">
        <v>139</v>
      </c>
      <c r="E92" s="197">
        <v>45427</v>
      </c>
      <c r="F92" s="100">
        <v>1784302</v>
      </c>
    </row>
    <row r="93" spans="1:6" ht="28.8">
      <c r="A93" s="117"/>
      <c r="B93" s="117"/>
      <c r="C93" s="191" t="s">
        <v>1391</v>
      </c>
      <c r="D93" s="196" t="s">
        <v>1429</v>
      </c>
      <c r="E93" s="197">
        <v>45419</v>
      </c>
      <c r="F93" s="100">
        <v>177030</v>
      </c>
    </row>
    <row r="94" spans="1:6">
      <c r="A94" s="117"/>
      <c r="B94" s="117"/>
      <c r="C94" s="201" t="s">
        <v>1392</v>
      </c>
      <c r="D94" s="197">
        <v>18997</v>
      </c>
      <c r="E94" s="197">
        <v>45428</v>
      </c>
      <c r="F94" s="100">
        <v>7749333</v>
      </c>
    </row>
    <row r="95" spans="1:6">
      <c r="A95" s="117"/>
      <c r="B95" s="117"/>
      <c r="C95" s="191" t="s">
        <v>1393</v>
      </c>
      <c r="D95" s="102" t="s">
        <v>1430</v>
      </c>
      <c r="E95" s="197">
        <v>45427</v>
      </c>
      <c r="F95" s="100">
        <v>355175</v>
      </c>
    </row>
    <row r="96" spans="1:6" ht="28.8">
      <c r="A96" s="117"/>
      <c r="B96" s="117"/>
      <c r="C96" s="191" t="s">
        <v>1394</v>
      </c>
      <c r="D96" s="196" t="s">
        <v>1431</v>
      </c>
      <c r="E96" s="197">
        <v>45426</v>
      </c>
      <c r="F96" s="100">
        <v>139653</v>
      </c>
    </row>
    <row r="97" spans="1:10" ht="28.8">
      <c r="A97" s="117"/>
      <c r="B97" s="117"/>
      <c r="C97" s="191" t="s">
        <v>1395</v>
      </c>
      <c r="D97" s="102" t="s">
        <v>1432</v>
      </c>
      <c r="E97" s="197">
        <v>45426</v>
      </c>
      <c r="F97" s="100">
        <v>114876</v>
      </c>
    </row>
    <row r="98" spans="1:10">
      <c r="A98" s="117"/>
      <c r="B98" s="117"/>
      <c r="C98" s="191" t="s">
        <v>1396</v>
      </c>
      <c r="D98" s="102" t="s">
        <v>1433</v>
      </c>
      <c r="E98" s="197">
        <v>45432</v>
      </c>
      <c r="F98" s="100">
        <v>571132</v>
      </c>
    </row>
    <row r="99" spans="1:10">
      <c r="A99" s="117"/>
      <c r="B99" s="117"/>
      <c r="C99" s="191" t="s">
        <v>1397</v>
      </c>
      <c r="D99" s="196" t="s">
        <v>1434</v>
      </c>
      <c r="E99" s="197">
        <v>45428</v>
      </c>
      <c r="F99" s="100">
        <v>305280</v>
      </c>
    </row>
    <row r="100" spans="1:10" ht="28.8">
      <c r="A100" s="117"/>
      <c r="B100" s="117"/>
      <c r="C100" s="191" t="s">
        <v>1398</v>
      </c>
      <c r="D100" s="196" t="s">
        <v>1435</v>
      </c>
      <c r="E100" s="197">
        <v>45428</v>
      </c>
      <c r="F100" s="100">
        <v>366414</v>
      </c>
    </row>
    <row r="101" spans="1:10" ht="28.8">
      <c r="A101" s="117"/>
      <c r="B101" s="117"/>
      <c r="C101" s="199" t="s">
        <v>1399</v>
      </c>
      <c r="D101" s="196" t="s">
        <v>1436</v>
      </c>
      <c r="E101" s="197">
        <v>45426</v>
      </c>
      <c r="F101" s="100">
        <v>362374</v>
      </c>
    </row>
    <row r="102" spans="1:10" ht="15" thickBot="1">
      <c r="A102" s="116" t="s">
        <v>63</v>
      </c>
      <c r="B102" s="202" t="s">
        <v>81</v>
      </c>
      <c r="C102" s="203"/>
      <c r="D102" s="203"/>
      <c r="E102" s="203"/>
      <c r="F102" s="204"/>
    </row>
    <row r="103" spans="1:10" ht="28.2" thickBot="1">
      <c r="A103" s="24" t="s">
        <v>65</v>
      </c>
      <c r="B103" s="24"/>
      <c r="C103" s="24"/>
      <c r="D103" s="24"/>
      <c r="E103" s="24"/>
      <c r="F103" s="25"/>
    </row>
    <row r="104" spans="1:10" ht="28.2" thickBot="1">
      <c r="A104" s="24" t="s">
        <v>66</v>
      </c>
      <c r="B104" s="24"/>
      <c r="C104" s="24"/>
      <c r="D104" s="24"/>
      <c r="E104" s="24"/>
      <c r="F104" s="25"/>
    </row>
    <row r="105" spans="1:10" ht="15" thickBot="1">
      <c r="A105" s="44">
        <v>3</v>
      </c>
      <c r="B105" s="24" t="s">
        <v>73</v>
      </c>
      <c r="C105" s="24"/>
      <c r="D105" s="24"/>
      <c r="E105" s="24"/>
      <c r="F105" s="100">
        <f>F106</f>
        <v>29070183.570000004</v>
      </c>
    </row>
    <row r="106" spans="1:10" ht="15" thickBot="1">
      <c r="A106" s="24" t="s">
        <v>55</v>
      </c>
      <c r="B106" s="24" t="s">
        <v>74</v>
      </c>
      <c r="C106" s="24"/>
      <c r="D106" s="24"/>
      <c r="E106" s="24"/>
      <c r="F106" s="100">
        <f>SUM(F107:F238)</f>
        <v>29070183.570000004</v>
      </c>
      <c r="H106">
        <v>29034695</v>
      </c>
      <c r="I106" s="119">
        <f>H106-F106</f>
        <v>-35488.570000004023</v>
      </c>
      <c r="J106">
        <v>72000</v>
      </c>
    </row>
    <row r="107" spans="1:10" ht="29.4" thickBot="1">
      <c r="A107" s="24" t="s">
        <v>57</v>
      </c>
      <c r="B107" s="24"/>
      <c r="C107" s="191" t="s">
        <v>1482</v>
      </c>
      <c r="D107" s="102" t="s">
        <v>1489</v>
      </c>
      <c r="E107" s="197">
        <v>45405</v>
      </c>
      <c r="F107" s="100">
        <v>72800</v>
      </c>
    </row>
    <row r="108" spans="1:10" ht="29.4" thickBot="1">
      <c r="A108" s="24" t="s">
        <v>58</v>
      </c>
      <c r="B108" s="24"/>
      <c r="C108" s="191" t="s">
        <v>1482</v>
      </c>
      <c r="D108" s="102" t="s">
        <v>1490</v>
      </c>
      <c r="E108" s="197">
        <v>45405</v>
      </c>
      <c r="F108" s="100">
        <v>473201</v>
      </c>
    </row>
    <row r="109" spans="1:10" ht="29.4" thickBot="1">
      <c r="A109" s="24"/>
      <c r="B109" s="24"/>
      <c r="C109" s="191" t="s">
        <v>1483</v>
      </c>
      <c r="D109" s="102" t="s">
        <v>1491</v>
      </c>
      <c r="E109" s="197">
        <v>45405</v>
      </c>
      <c r="F109" s="100">
        <v>509601</v>
      </c>
    </row>
    <row r="110" spans="1:10" ht="29.4" thickBot="1">
      <c r="A110" s="24"/>
      <c r="B110" s="24"/>
      <c r="C110" s="191" t="s">
        <v>1484</v>
      </c>
      <c r="D110" s="102" t="s">
        <v>1492</v>
      </c>
      <c r="E110" s="197">
        <v>45404</v>
      </c>
      <c r="F110" s="100">
        <v>728001</v>
      </c>
    </row>
    <row r="111" spans="1:10" ht="29.4" thickBot="1">
      <c r="A111" s="24"/>
      <c r="B111" s="24"/>
      <c r="C111" s="191" t="s">
        <v>1485</v>
      </c>
      <c r="D111" s="102" t="s">
        <v>1493</v>
      </c>
      <c r="E111" s="197">
        <v>45408</v>
      </c>
      <c r="F111" s="100">
        <v>307000</v>
      </c>
    </row>
    <row r="112" spans="1:10" ht="29.4" thickBot="1">
      <c r="A112" s="24"/>
      <c r="B112" s="24"/>
      <c r="C112" s="191" t="s">
        <v>1486</v>
      </c>
      <c r="D112" s="102" t="s">
        <v>1494</v>
      </c>
      <c r="E112" s="197">
        <v>45405</v>
      </c>
      <c r="F112" s="100">
        <v>654509</v>
      </c>
    </row>
    <row r="113" spans="1:6" ht="29.4" thickBot="1">
      <c r="A113" s="24"/>
      <c r="B113" s="24"/>
      <c r="C113" s="191" t="s">
        <v>1487</v>
      </c>
      <c r="D113" s="102" t="s">
        <v>1495</v>
      </c>
      <c r="E113" s="197">
        <v>45405</v>
      </c>
      <c r="F113" s="100">
        <v>546000.75</v>
      </c>
    </row>
    <row r="114" spans="1:6" ht="29.4" thickBot="1">
      <c r="A114" s="24"/>
      <c r="B114" s="24"/>
      <c r="C114" s="191" t="s">
        <v>1488</v>
      </c>
      <c r="D114" s="102" t="s">
        <v>1496</v>
      </c>
      <c r="E114" s="197">
        <v>45404</v>
      </c>
      <c r="F114" s="100">
        <v>217120</v>
      </c>
    </row>
    <row r="115" spans="1:6" ht="29.4" thickBot="1">
      <c r="A115" s="24"/>
      <c r="B115" s="24"/>
      <c r="C115" s="191" t="s">
        <v>1438</v>
      </c>
      <c r="D115" s="102" t="s">
        <v>1497</v>
      </c>
      <c r="E115" s="197">
        <v>45405</v>
      </c>
      <c r="F115" s="100">
        <v>207189</v>
      </c>
    </row>
    <row r="116" spans="1:6" ht="29.4" thickBot="1">
      <c r="A116" s="24"/>
      <c r="B116" s="24"/>
      <c r="C116" s="191" t="s">
        <v>1439</v>
      </c>
      <c r="D116" s="102" t="s">
        <v>1498</v>
      </c>
      <c r="E116" s="197">
        <v>45408</v>
      </c>
      <c r="F116" s="100">
        <v>212400</v>
      </c>
    </row>
    <row r="117" spans="1:6" ht="29.4" thickBot="1">
      <c r="A117" s="24"/>
      <c r="B117" s="24"/>
      <c r="C117" s="191" t="s">
        <v>1440</v>
      </c>
      <c r="D117" s="102" t="s">
        <v>1499</v>
      </c>
      <c r="E117" s="197">
        <v>45408</v>
      </c>
      <c r="F117" s="100">
        <v>70446</v>
      </c>
    </row>
    <row r="118" spans="1:6" ht="29.4" thickBot="1">
      <c r="A118" s="24"/>
      <c r="B118" s="24"/>
      <c r="C118" s="191" t="s">
        <v>1441</v>
      </c>
      <c r="D118" s="102" t="s">
        <v>1500</v>
      </c>
      <c r="E118" s="197">
        <v>45407</v>
      </c>
      <c r="F118" s="100">
        <v>122857.14</v>
      </c>
    </row>
    <row r="119" spans="1:6" ht="29.4" thickBot="1">
      <c r="A119" s="24"/>
      <c r="B119" s="24"/>
      <c r="C119" s="191" t="s">
        <v>1442</v>
      </c>
      <c r="D119" s="102" t="s">
        <v>1501</v>
      </c>
      <c r="E119" s="197">
        <v>45405</v>
      </c>
      <c r="F119" s="100">
        <v>180471</v>
      </c>
    </row>
    <row r="120" spans="1:6" ht="29.4" thickBot="1">
      <c r="A120" s="24"/>
      <c r="B120" s="24"/>
      <c r="C120" s="191" t="s">
        <v>1443</v>
      </c>
      <c r="D120" s="102" t="s">
        <v>1502</v>
      </c>
      <c r="E120" s="197">
        <v>45405</v>
      </c>
      <c r="F120" s="100">
        <v>429521</v>
      </c>
    </row>
    <row r="121" spans="1:6" ht="29.4" thickBot="1">
      <c r="A121" s="24"/>
      <c r="B121" s="24"/>
      <c r="C121" s="191" t="s">
        <v>1325</v>
      </c>
      <c r="D121" s="102" t="s">
        <v>1503</v>
      </c>
      <c r="E121" s="197">
        <v>45405</v>
      </c>
      <c r="F121" s="100">
        <v>182439</v>
      </c>
    </row>
    <row r="122" spans="1:6" ht="29.4" thickBot="1">
      <c r="A122" s="24"/>
      <c r="B122" s="24"/>
      <c r="C122" s="191" t="s">
        <v>1444</v>
      </c>
      <c r="D122" s="102" t="s">
        <v>1504</v>
      </c>
      <c r="E122" s="197">
        <v>45405</v>
      </c>
      <c r="F122" s="100">
        <v>256878</v>
      </c>
    </row>
    <row r="123" spans="1:6" ht="29.4" thickBot="1">
      <c r="A123" s="24"/>
      <c r="B123" s="24"/>
      <c r="C123" s="191" t="s">
        <v>1444</v>
      </c>
      <c r="D123" s="102" t="s">
        <v>1505</v>
      </c>
      <c r="E123" s="197">
        <v>45405</v>
      </c>
      <c r="F123" s="100">
        <v>400400</v>
      </c>
    </row>
    <row r="124" spans="1:6" ht="29.4" thickBot="1">
      <c r="A124" s="24"/>
      <c r="B124" s="24"/>
      <c r="C124" s="191" t="s">
        <v>1444</v>
      </c>
      <c r="D124" s="102" t="s">
        <v>1506</v>
      </c>
      <c r="E124" s="197">
        <v>45405</v>
      </c>
      <c r="F124" s="100">
        <v>108679</v>
      </c>
    </row>
    <row r="125" spans="1:6" ht="29.4" thickBot="1">
      <c r="A125" s="24"/>
      <c r="B125" s="24"/>
      <c r="C125" s="191" t="s">
        <v>1445</v>
      </c>
      <c r="D125" s="102" t="s">
        <v>1507</v>
      </c>
      <c r="E125" s="197">
        <v>45405</v>
      </c>
      <c r="F125" s="100">
        <v>728001</v>
      </c>
    </row>
    <row r="126" spans="1:6" ht="29.4" thickBot="1">
      <c r="A126" s="24"/>
      <c r="B126" s="24"/>
      <c r="C126" s="191" t="s">
        <v>1446</v>
      </c>
      <c r="D126" s="102" t="s">
        <v>1508</v>
      </c>
      <c r="E126" s="197">
        <v>45405</v>
      </c>
      <c r="F126" s="100">
        <v>30000</v>
      </c>
    </row>
    <row r="127" spans="1:6" ht="29.4" thickBot="1">
      <c r="A127" s="24"/>
      <c r="B127" s="24"/>
      <c r="C127" s="191" t="s">
        <v>1447</v>
      </c>
      <c r="D127" s="102" t="s">
        <v>1509</v>
      </c>
      <c r="E127" s="197">
        <v>45405</v>
      </c>
      <c r="F127" s="100">
        <v>145140</v>
      </c>
    </row>
    <row r="128" spans="1:6" ht="29.4" thickBot="1">
      <c r="A128" s="24"/>
      <c r="B128" s="24"/>
      <c r="C128" s="191" t="s">
        <v>1448</v>
      </c>
      <c r="D128" s="102" t="s">
        <v>1510</v>
      </c>
      <c r="E128" s="197">
        <v>45407</v>
      </c>
      <c r="F128" s="100">
        <v>137554</v>
      </c>
    </row>
    <row r="129" spans="1:8" ht="29.4" thickBot="1">
      <c r="A129" s="24"/>
      <c r="B129" s="24"/>
      <c r="C129" s="191" t="s">
        <v>1449</v>
      </c>
      <c r="D129" s="102" t="s">
        <v>1511</v>
      </c>
      <c r="E129" s="197">
        <v>45408</v>
      </c>
      <c r="F129" s="100">
        <v>120000</v>
      </c>
    </row>
    <row r="130" spans="1:8" ht="29.4" thickBot="1">
      <c r="A130" s="24"/>
      <c r="B130" s="24"/>
      <c r="C130" s="191" t="s">
        <v>1450</v>
      </c>
      <c r="D130" s="205" t="s">
        <v>1512</v>
      </c>
      <c r="E130" s="206">
        <v>45405</v>
      </c>
      <c r="F130" s="174">
        <v>291200</v>
      </c>
    </row>
    <row r="131" spans="1:8" ht="29.4" thickBot="1">
      <c r="A131" s="24"/>
      <c r="B131" s="24"/>
      <c r="C131" s="191" t="s">
        <v>1451</v>
      </c>
      <c r="D131" s="102" t="s">
        <v>1513</v>
      </c>
      <c r="E131" s="197">
        <v>45404</v>
      </c>
      <c r="F131" s="100">
        <v>582401</v>
      </c>
    </row>
    <row r="132" spans="1:8" ht="29.4" thickBot="1">
      <c r="A132" s="24"/>
      <c r="B132" s="24"/>
      <c r="C132" s="191" t="s">
        <v>1452</v>
      </c>
      <c r="D132" s="102" t="s">
        <v>1493</v>
      </c>
      <c r="E132" s="197">
        <v>45407</v>
      </c>
      <c r="F132" s="100">
        <v>655016</v>
      </c>
    </row>
    <row r="133" spans="1:8" ht="29.4" thickBot="1">
      <c r="A133" s="24"/>
      <c r="B133" s="24"/>
      <c r="C133" s="191" t="s">
        <v>1453</v>
      </c>
      <c r="D133" s="102" t="s">
        <v>1514</v>
      </c>
      <c r="E133" s="197">
        <v>45408</v>
      </c>
      <c r="F133" s="100">
        <v>591888</v>
      </c>
      <c r="G133">
        <v>519888</v>
      </c>
      <c r="H133" t="s">
        <v>1798</v>
      </c>
    </row>
    <row r="134" spans="1:8" ht="29.4" thickBot="1">
      <c r="A134" s="24"/>
      <c r="B134" s="24"/>
      <c r="C134" s="191" t="s">
        <v>1454</v>
      </c>
      <c r="D134" s="102" t="s">
        <v>1515</v>
      </c>
      <c r="E134" s="197">
        <v>45408</v>
      </c>
      <c r="F134" s="100">
        <v>122950</v>
      </c>
    </row>
    <row r="135" spans="1:8" ht="29.4" thickBot="1">
      <c r="A135" s="24"/>
      <c r="B135" s="24"/>
      <c r="C135" s="191" t="s">
        <v>1455</v>
      </c>
      <c r="D135" s="102" t="s">
        <v>1516</v>
      </c>
      <c r="E135" s="197">
        <v>45405</v>
      </c>
      <c r="F135" s="100">
        <v>509470.9</v>
      </c>
    </row>
    <row r="136" spans="1:8" ht="29.4" thickBot="1">
      <c r="A136" s="24"/>
      <c r="B136" s="24"/>
      <c r="C136" s="191" t="s">
        <v>1456</v>
      </c>
      <c r="D136" s="102" t="s">
        <v>1517</v>
      </c>
      <c r="E136" s="197">
        <v>45409</v>
      </c>
      <c r="F136" s="100">
        <v>70800</v>
      </c>
    </row>
    <row r="137" spans="1:8" ht="29.4" thickBot="1">
      <c r="A137" s="24"/>
      <c r="B137" s="24"/>
      <c r="C137" s="191" t="s">
        <v>1457</v>
      </c>
      <c r="D137" s="102" t="s">
        <v>1518</v>
      </c>
      <c r="E137" s="197">
        <v>45407</v>
      </c>
      <c r="F137" s="100">
        <v>493560</v>
      </c>
    </row>
    <row r="138" spans="1:8" ht="58.2" thickBot="1">
      <c r="A138" s="24"/>
      <c r="B138" s="24"/>
      <c r="C138" s="191" t="s">
        <v>1458</v>
      </c>
      <c r="D138" s="102" t="s">
        <v>1519</v>
      </c>
      <c r="E138" s="197">
        <v>45405</v>
      </c>
      <c r="F138" s="100">
        <v>360000</v>
      </c>
    </row>
    <row r="139" spans="1:8" ht="87" thickBot="1">
      <c r="A139" s="24"/>
      <c r="B139" s="24"/>
      <c r="C139" s="207" t="s">
        <v>1459</v>
      </c>
      <c r="D139" s="102" t="s">
        <v>1520</v>
      </c>
      <c r="E139" s="197">
        <v>45408</v>
      </c>
      <c r="F139" s="100">
        <v>61695</v>
      </c>
    </row>
    <row r="140" spans="1:8" ht="15" thickBot="1">
      <c r="A140" s="24"/>
      <c r="B140" s="24"/>
      <c r="C140" s="191" t="s">
        <v>1388</v>
      </c>
      <c r="D140" s="102" t="s">
        <v>1521</v>
      </c>
      <c r="E140" s="196">
        <v>25.042024000000001</v>
      </c>
      <c r="F140" s="100">
        <v>103775</v>
      </c>
    </row>
    <row r="141" spans="1:8" ht="15" thickBot="1">
      <c r="A141" s="24"/>
      <c r="B141" s="24"/>
      <c r="C141" s="207" t="s">
        <v>1460</v>
      </c>
      <c r="D141" s="102" t="s">
        <v>1522</v>
      </c>
      <c r="E141" s="197">
        <v>45407</v>
      </c>
      <c r="F141" s="100">
        <v>253995</v>
      </c>
    </row>
    <row r="142" spans="1:8" ht="29.4" thickBot="1">
      <c r="A142" s="24"/>
      <c r="B142" s="24"/>
      <c r="C142" s="207" t="s">
        <v>1461</v>
      </c>
      <c r="D142" s="102" t="s">
        <v>1523</v>
      </c>
      <c r="E142" s="197">
        <v>45407</v>
      </c>
      <c r="F142" s="100">
        <v>145128</v>
      </c>
    </row>
    <row r="143" spans="1:8" ht="29.4" thickBot="1">
      <c r="A143" s="24"/>
      <c r="B143" s="24"/>
      <c r="C143" s="207" t="s">
        <v>1462</v>
      </c>
      <c r="D143" s="102" t="s">
        <v>1524</v>
      </c>
      <c r="E143" s="197">
        <v>45409</v>
      </c>
      <c r="F143" s="100">
        <v>33040</v>
      </c>
    </row>
    <row r="144" spans="1:8" ht="15" thickBot="1">
      <c r="A144" s="24"/>
      <c r="B144" s="24"/>
      <c r="C144" s="208" t="s">
        <v>1463</v>
      </c>
      <c r="D144" s="118" t="s">
        <v>1525</v>
      </c>
      <c r="E144" s="209">
        <v>45409</v>
      </c>
      <c r="F144" s="119">
        <v>70800</v>
      </c>
    </row>
    <row r="145" spans="1:6" ht="15" thickBot="1">
      <c r="A145" s="24"/>
      <c r="B145" s="24"/>
      <c r="C145" s="208" t="s">
        <v>1464</v>
      </c>
      <c r="D145" s="102" t="s">
        <v>1526</v>
      </c>
      <c r="E145" s="197">
        <v>45408</v>
      </c>
      <c r="F145" s="100">
        <v>214000</v>
      </c>
    </row>
    <row r="146" spans="1:6" ht="15" thickBot="1">
      <c r="A146" s="24"/>
      <c r="B146" s="24"/>
      <c r="C146" s="208" t="s">
        <v>1464</v>
      </c>
      <c r="D146" s="102" t="s">
        <v>1527</v>
      </c>
      <c r="E146" s="197">
        <v>45408</v>
      </c>
      <c r="F146" s="100">
        <v>212000</v>
      </c>
    </row>
    <row r="147" spans="1:6" ht="25.2" thickBot="1">
      <c r="A147" s="24"/>
      <c r="B147" s="24"/>
      <c r="C147" s="210" t="s">
        <v>1465</v>
      </c>
      <c r="D147" s="102" t="s">
        <v>1435</v>
      </c>
      <c r="E147" s="197">
        <v>45408</v>
      </c>
      <c r="F147" s="100">
        <v>70800</v>
      </c>
    </row>
    <row r="148" spans="1:6" ht="25.2" thickBot="1">
      <c r="A148" s="24"/>
      <c r="B148" s="24"/>
      <c r="C148" s="210" t="s">
        <v>1466</v>
      </c>
      <c r="D148" s="102" t="s">
        <v>1528</v>
      </c>
      <c r="E148" s="197">
        <v>45411</v>
      </c>
      <c r="F148" s="100">
        <v>69887.86</v>
      </c>
    </row>
    <row r="149" spans="1:6" ht="29.4" thickBot="1">
      <c r="A149" s="24"/>
      <c r="B149" s="24"/>
      <c r="C149" s="191" t="s">
        <v>1467</v>
      </c>
      <c r="D149" s="102" t="s">
        <v>1407</v>
      </c>
      <c r="E149" s="197">
        <v>45405</v>
      </c>
      <c r="F149" s="100">
        <v>109191</v>
      </c>
    </row>
    <row r="150" spans="1:6" ht="29.4" thickBot="1">
      <c r="A150" s="24"/>
      <c r="B150" s="24"/>
      <c r="C150" s="191" t="s">
        <v>1467</v>
      </c>
      <c r="D150" s="102" t="s">
        <v>1529</v>
      </c>
      <c r="E150" s="197">
        <v>45405</v>
      </c>
      <c r="F150" s="100">
        <f>123380*1.18</f>
        <v>145588.4</v>
      </c>
    </row>
    <row r="151" spans="1:6" ht="29.4" thickBot="1">
      <c r="A151" s="24"/>
      <c r="B151" s="24"/>
      <c r="C151" s="191" t="s">
        <v>1468</v>
      </c>
      <c r="D151" s="102" t="s">
        <v>1530</v>
      </c>
      <c r="E151" s="197">
        <v>45406</v>
      </c>
      <c r="F151" s="100">
        <v>121628</v>
      </c>
    </row>
    <row r="152" spans="1:6" ht="15" thickBot="1">
      <c r="A152" s="24"/>
      <c r="B152" s="24"/>
      <c r="C152" s="191" t="s">
        <v>1469</v>
      </c>
      <c r="D152" s="102" t="s">
        <v>1531</v>
      </c>
      <c r="E152" s="197">
        <v>45408</v>
      </c>
      <c r="F152" s="100">
        <v>218400</v>
      </c>
    </row>
    <row r="153" spans="1:6" ht="15" thickBot="1">
      <c r="A153" s="24"/>
      <c r="B153" s="24"/>
      <c r="C153" s="191" t="s">
        <v>1382</v>
      </c>
      <c r="D153" s="102" t="s">
        <v>1532</v>
      </c>
      <c r="E153" s="197">
        <v>45408</v>
      </c>
      <c r="F153" s="100">
        <v>35400</v>
      </c>
    </row>
    <row r="154" spans="1:6" ht="29.4" thickBot="1">
      <c r="A154" s="24"/>
      <c r="B154" s="24"/>
      <c r="C154" s="191" t="s">
        <v>1470</v>
      </c>
      <c r="D154" s="102" t="s">
        <v>1533</v>
      </c>
      <c r="E154" s="197">
        <v>45405</v>
      </c>
      <c r="F154" s="100">
        <v>124803</v>
      </c>
    </row>
    <row r="155" spans="1:6" ht="29.4" thickBot="1">
      <c r="A155" s="24"/>
      <c r="B155" s="24"/>
      <c r="C155" s="191" t="s">
        <v>1471</v>
      </c>
      <c r="D155" s="102" t="s">
        <v>1534</v>
      </c>
      <c r="E155" s="197">
        <v>45405</v>
      </c>
      <c r="F155" s="100">
        <v>145600</v>
      </c>
    </row>
    <row r="156" spans="1:6" ht="29.4" thickBot="1">
      <c r="A156" s="24"/>
      <c r="B156" s="24"/>
      <c r="C156" s="191" t="s">
        <v>1472</v>
      </c>
      <c r="D156" s="102" t="s">
        <v>1535</v>
      </c>
      <c r="E156" s="197">
        <v>45408</v>
      </c>
      <c r="F156" s="100">
        <v>177143</v>
      </c>
    </row>
    <row r="157" spans="1:6" ht="29.4" thickBot="1">
      <c r="A157" s="24"/>
      <c r="B157" s="24"/>
      <c r="C157" s="191" t="s">
        <v>1472</v>
      </c>
      <c r="D157" s="102" t="s">
        <v>1536</v>
      </c>
      <c r="E157" s="197">
        <v>45408</v>
      </c>
      <c r="F157" s="100">
        <v>23571</v>
      </c>
    </row>
    <row r="158" spans="1:6" ht="29.4" thickBot="1">
      <c r="A158" s="24"/>
      <c r="B158" s="24"/>
      <c r="C158" s="191" t="s">
        <v>1472</v>
      </c>
      <c r="D158" s="102" t="s">
        <v>1500</v>
      </c>
      <c r="E158" s="197">
        <v>45408</v>
      </c>
      <c r="F158" s="100">
        <v>30000</v>
      </c>
    </row>
    <row r="159" spans="1:6" ht="29.4" thickBot="1">
      <c r="A159" s="24"/>
      <c r="B159" s="24"/>
      <c r="C159" s="191" t="s">
        <v>1473</v>
      </c>
      <c r="D159" s="102" t="s">
        <v>1537</v>
      </c>
      <c r="E159" s="197">
        <v>45411</v>
      </c>
      <c r="F159" s="100">
        <v>289100</v>
      </c>
    </row>
    <row r="160" spans="1:6" ht="29.4" thickBot="1">
      <c r="A160" s="24"/>
      <c r="B160" s="24"/>
      <c r="C160" s="191" t="s">
        <v>1474</v>
      </c>
      <c r="D160" s="102" t="s">
        <v>1538</v>
      </c>
      <c r="E160" s="197">
        <v>45405</v>
      </c>
      <c r="F160" s="100">
        <v>30000</v>
      </c>
    </row>
    <row r="161" spans="1:6" ht="29.4" thickBot="1">
      <c r="A161" s="24"/>
      <c r="B161" s="24"/>
      <c r="C161" s="191" t="s">
        <v>1475</v>
      </c>
      <c r="D161" s="102" t="s">
        <v>1436</v>
      </c>
      <c r="E161" s="197">
        <v>45405</v>
      </c>
      <c r="F161" s="100">
        <v>254780</v>
      </c>
    </row>
    <row r="162" spans="1:6" ht="15" thickBot="1">
      <c r="A162" s="24"/>
      <c r="B162" s="24"/>
      <c r="C162" s="191" t="s">
        <v>1383</v>
      </c>
      <c r="D162" s="102" t="s">
        <v>1539</v>
      </c>
      <c r="E162" s="197">
        <v>45408</v>
      </c>
      <c r="F162" s="100">
        <v>145600</v>
      </c>
    </row>
    <row r="163" spans="1:6" ht="29.4" thickBot="1">
      <c r="A163" s="24"/>
      <c r="B163" s="24"/>
      <c r="C163" s="191" t="s">
        <v>1476</v>
      </c>
      <c r="D163" s="102" t="s">
        <v>1540</v>
      </c>
      <c r="E163" s="197">
        <v>45411</v>
      </c>
      <c r="F163" s="100">
        <v>145237</v>
      </c>
    </row>
    <row r="164" spans="1:6" ht="29.4" thickBot="1">
      <c r="A164" s="24"/>
      <c r="B164" s="24"/>
      <c r="C164" s="191" t="s">
        <v>1477</v>
      </c>
      <c r="D164" s="102" t="s">
        <v>1541</v>
      </c>
      <c r="E164" s="197">
        <v>45405</v>
      </c>
      <c r="F164" s="100">
        <v>144106</v>
      </c>
    </row>
    <row r="165" spans="1:6" ht="43.8" thickBot="1">
      <c r="A165" s="24"/>
      <c r="B165" s="24"/>
      <c r="C165" s="191" t="s">
        <v>1478</v>
      </c>
      <c r="D165" s="102" t="s">
        <v>1542</v>
      </c>
      <c r="E165" s="197">
        <v>45408</v>
      </c>
      <c r="F165" s="100">
        <v>180000</v>
      </c>
    </row>
    <row r="166" spans="1:6" ht="29.4" thickBot="1">
      <c r="A166" s="24"/>
      <c r="B166" s="24"/>
      <c r="C166" s="191" t="s">
        <v>1479</v>
      </c>
      <c r="D166" s="102" t="s">
        <v>1543</v>
      </c>
      <c r="E166" s="197">
        <v>45408</v>
      </c>
      <c r="F166" s="100">
        <v>153000</v>
      </c>
    </row>
    <row r="167" spans="1:6" ht="15" thickBot="1">
      <c r="A167" s="24"/>
      <c r="B167" s="24"/>
      <c r="C167" s="191" t="s">
        <v>1396</v>
      </c>
      <c r="D167" s="102" t="s">
        <v>1328</v>
      </c>
      <c r="E167" s="197">
        <v>45411</v>
      </c>
      <c r="F167" s="100">
        <v>35488</v>
      </c>
    </row>
    <row r="168" spans="1:6" ht="15" thickBot="1">
      <c r="A168" s="24"/>
      <c r="B168" s="24"/>
      <c r="C168" s="201" t="s">
        <v>1392</v>
      </c>
      <c r="D168" s="102" t="s">
        <v>1544</v>
      </c>
      <c r="E168" s="197">
        <v>45407</v>
      </c>
      <c r="F168" s="100">
        <v>285560</v>
      </c>
    </row>
    <row r="169" spans="1:6" ht="15" thickBot="1">
      <c r="A169" s="24"/>
      <c r="B169" s="24"/>
      <c r="C169" s="191" t="s">
        <v>1480</v>
      </c>
      <c r="D169" s="102" t="s">
        <v>1545</v>
      </c>
      <c r="E169" s="197">
        <v>45405</v>
      </c>
      <c r="F169" s="100">
        <v>72564</v>
      </c>
    </row>
    <row r="170" spans="1:6" ht="29.4" thickBot="1">
      <c r="A170" s="24"/>
      <c r="B170" s="24"/>
      <c r="C170" s="207" t="s">
        <v>1481</v>
      </c>
      <c r="D170" s="102" t="s">
        <v>1546</v>
      </c>
      <c r="E170" s="197">
        <v>45405</v>
      </c>
      <c r="F170" s="100">
        <v>506220</v>
      </c>
    </row>
    <row r="171" spans="1:6" ht="29.4" thickBot="1">
      <c r="A171" s="24"/>
      <c r="B171" s="24"/>
      <c r="C171" s="191" t="s">
        <v>1389</v>
      </c>
      <c r="D171" s="102" t="s">
        <v>1547</v>
      </c>
      <c r="E171" s="197">
        <v>45408</v>
      </c>
      <c r="F171" s="100">
        <v>61303</v>
      </c>
    </row>
    <row r="172" spans="1:6" ht="15" thickBot="1">
      <c r="A172" s="24"/>
      <c r="B172" s="24"/>
      <c r="C172" s="191" t="s">
        <v>1387</v>
      </c>
      <c r="D172" s="102" t="s">
        <v>1548</v>
      </c>
      <c r="E172" s="197">
        <v>45407</v>
      </c>
      <c r="F172" s="100">
        <v>283919.8</v>
      </c>
    </row>
    <row r="173" spans="1:6" ht="29.4" thickBot="1">
      <c r="A173" s="24"/>
      <c r="B173" s="24"/>
      <c r="C173" s="191" t="s">
        <v>1482</v>
      </c>
      <c r="D173" s="102" t="s">
        <v>1549</v>
      </c>
      <c r="E173" s="197">
        <v>45421</v>
      </c>
      <c r="F173" s="100">
        <v>217382</v>
      </c>
    </row>
    <row r="174" spans="1:6" ht="29.4" thickBot="1">
      <c r="A174" s="24"/>
      <c r="B174" s="24"/>
      <c r="C174" s="191" t="s">
        <v>1482</v>
      </c>
      <c r="D174" s="102" t="s">
        <v>1550</v>
      </c>
      <c r="E174" s="197">
        <v>45421</v>
      </c>
      <c r="F174" s="100">
        <v>617781</v>
      </c>
    </row>
    <row r="175" spans="1:6" ht="29.4" thickBot="1">
      <c r="A175" s="24"/>
      <c r="B175" s="24"/>
      <c r="C175" s="191" t="s">
        <v>1483</v>
      </c>
      <c r="D175" s="102" t="s">
        <v>1551</v>
      </c>
      <c r="E175" s="197">
        <v>45422</v>
      </c>
      <c r="F175" s="100">
        <v>218400</v>
      </c>
    </row>
    <row r="176" spans="1:6" ht="29.4" thickBot="1">
      <c r="A176" s="24"/>
      <c r="B176" s="24"/>
      <c r="C176" s="191" t="s">
        <v>1485</v>
      </c>
      <c r="D176" s="102" t="s">
        <v>1552</v>
      </c>
      <c r="E176" s="197">
        <v>45421</v>
      </c>
      <c r="F176" s="100">
        <v>614500</v>
      </c>
    </row>
    <row r="177" spans="1:6" ht="29.4" thickBot="1">
      <c r="A177" s="24"/>
      <c r="B177" s="24"/>
      <c r="C177" s="191" t="s">
        <v>1486</v>
      </c>
      <c r="D177" s="102" t="s">
        <v>1553</v>
      </c>
      <c r="E177" s="197">
        <v>45419</v>
      </c>
      <c r="F177" s="100">
        <v>436385</v>
      </c>
    </row>
    <row r="178" spans="1:6" ht="29.4" thickBot="1">
      <c r="A178" s="24"/>
      <c r="B178" s="24"/>
      <c r="C178" s="191" t="s">
        <v>1487</v>
      </c>
      <c r="D178" s="102" t="s">
        <v>1554</v>
      </c>
      <c r="E178" s="197">
        <v>45419</v>
      </c>
      <c r="F178" s="100">
        <v>182000</v>
      </c>
    </row>
    <row r="179" spans="1:6" ht="29.4" thickBot="1">
      <c r="A179" s="24"/>
      <c r="B179" s="24"/>
      <c r="C179" s="191" t="s">
        <v>1488</v>
      </c>
      <c r="D179" s="102" t="s">
        <v>1555</v>
      </c>
      <c r="E179" s="197">
        <v>45419</v>
      </c>
      <c r="F179" s="100">
        <v>217710</v>
      </c>
    </row>
    <row r="180" spans="1:6" ht="29.4" thickBot="1">
      <c r="A180" s="24"/>
      <c r="B180" s="24"/>
      <c r="C180" s="191" t="s">
        <v>1438</v>
      </c>
      <c r="D180" s="102" t="s">
        <v>1556</v>
      </c>
      <c r="E180" s="197">
        <v>45419</v>
      </c>
      <c r="F180" s="100">
        <v>141959</v>
      </c>
    </row>
    <row r="181" spans="1:6" ht="29.4" thickBot="1">
      <c r="A181" s="24"/>
      <c r="B181" s="24"/>
      <c r="C181" s="191" t="s">
        <v>1439</v>
      </c>
      <c r="D181" s="102" t="s">
        <v>1557</v>
      </c>
      <c r="E181" s="197">
        <v>45422</v>
      </c>
      <c r="F181" s="100">
        <v>505040</v>
      </c>
    </row>
    <row r="182" spans="1:6" ht="29.4" thickBot="1">
      <c r="A182" s="24"/>
      <c r="B182" s="24"/>
      <c r="C182" s="191" t="s">
        <v>1440</v>
      </c>
      <c r="D182" s="102" t="s">
        <v>1558</v>
      </c>
      <c r="E182" s="197">
        <v>45421</v>
      </c>
      <c r="F182" s="100">
        <v>274059</v>
      </c>
    </row>
    <row r="183" spans="1:6" ht="29.4" thickBot="1">
      <c r="A183" s="24"/>
      <c r="B183" s="24"/>
      <c r="C183" s="191" t="s">
        <v>1441</v>
      </c>
      <c r="D183" s="102" t="s">
        <v>1536</v>
      </c>
      <c r="E183" s="197">
        <v>45421</v>
      </c>
      <c r="F183" s="100">
        <v>173142.86</v>
      </c>
    </row>
    <row r="184" spans="1:6" ht="29.4" thickBot="1">
      <c r="A184" s="24"/>
      <c r="B184" s="24"/>
      <c r="C184" s="191" t="s">
        <v>1442</v>
      </c>
      <c r="D184" s="102" t="s">
        <v>1559</v>
      </c>
      <c r="E184" s="197">
        <v>45419</v>
      </c>
      <c r="F184" s="100">
        <v>177486</v>
      </c>
    </row>
    <row r="185" spans="1:6" ht="29.4" thickBot="1">
      <c r="A185" s="24"/>
      <c r="B185" s="24"/>
      <c r="C185" s="191" t="s">
        <v>1443</v>
      </c>
      <c r="D185" s="102" t="s">
        <v>1560</v>
      </c>
      <c r="E185" s="197">
        <v>45419</v>
      </c>
      <c r="F185" s="100">
        <v>651269</v>
      </c>
    </row>
    <row r="186" spans="1:6" ht="29.4" thickBot="1">
      <c r="A186" s="24"/>
      <c r="B186" s="24"/>
      <c r="C186" s="191" t="s">
        <v>1325</v>
      </c>
      <c r="D186" s="102" t="s">
        <v>1561</v>
      </c>
      <c r="E186" s="197">
        <v>45419</v>
      </c>
      <c r="F186" s="100">
        <v>216662</v>
      </c>
    </row>
    <row r="187" spans="1:6" ht="29.4" thickBot="1">
      <c r="A187" s="24"/>
      <c r="B187" s="24"/>
      <c r="C187" s="191" t="s">
        <v>1444</v>
      </c>
      <c r="D187" s="102" t="s">
        <v>1562</v>
      </c>
      <c r="E187" s="197">
        <v>45422</v>
      </c>
      <c r="F187" s="100">
        <v>343203</v>
      </c>
    </row>
    <row r="188" spans="1:6" ht="29.4" thickBot="1">
      <c r="A188" s="24"/>
      <c r="B188" s="24"/>
      <c r="C188" s="191" t="s">
        <v>1444</v>
      </c>
      <c r="D188" s="102" t="s">
        <v>1563</v>
      </c>
      <c r="E188" s="197">
        <v>45422</v>
      </c>
      <c r="F188" s="100">
        <v>158081</v>
      </c>
    </row>
    <row r="189" spans="1:6" ht="29.4" thickBot="1">
      <c r="A189" s="24"/>
      <c r="B189" s="24"/>
      <c r="C189" s="191" t="s">
        <v>1444</v>
      </c>
      <c r="D189" s="102" t="s">
        <v>1564</v>
      </c>
      <c r="E189" s="197">
        <v>45422</v>
      </c>
      <c r="F189" s="100">
        <v>691600</v>
      </c>
    </row>
    <row r="190" spans="1:6" ht="29.4" thickBot="1">
      <c r="A190" s="24"/>
      <c r="B190" s="24"/>
      <c r="C190" s="191" t="s">
        <v>1445</v>
      </c>
      <c r="D190" s="102" t="s">
        <v>1565</v>
      </c>
      <c r="E190" s="197">
        <v>45419</v>
      </c>
      <c r="F190" s="100">
        <v>364001</v>
      </c>
    </row>
    <row r="191" spans="1:6" ht="29.4" thickBot="1">
      <c r="A191" s="24"/>
      <c r="B191" s="24"/>
      <c r="C191" s="191" t="s">
        <v>1446</v>
      </c>
      <c r="D191" s="102" t="s">
        <v>1566</v>
      </c>
      <c r="E191" s="197">
        <v>45421</v>
      </c>
      <c r="F191" s="100">
        <v>30000</v>
      </c>
    </row>
    <row r="192" spans="1:6" ht="29.4" thickBot="1">
      <c r="A192" s="24"/>
      <c r="B192" s="24"/>
      <c r="C192" s="191" t="s">
        <v>1447</v>
      </c>
      <c r="D192" s="102" t="s">
        <v>1567</v>
      </c>
      <c r="E192" s="197">
        <v>45419</v>
      </c>
      <c r="F192" s="100">
        <v>289100</v>
      </c>
    </row>
    <row r="193" spans="1:7" ht="29.4" thickBot="1">
      <c r="A193" s="24"/>
      <c r="B193" s="24"/>
      <c r="C193" s="191" t="s">
        <v>1448</v>
      </c>
      <c r="D193" s="211" t="s">
        <v>1568</v>
      </c>
      <c r="E193" s="212">
        <v>45420</v>
      </c>
      <c r="F193" s="213">
        <v>97097</v>
      </c>
      <c r="G193" s="120"/>
    </row>
    <row r="194" spans="1:7" ht="29.4" thickBot="1">
      <c r="A194" s="24"/>
      <c r="B194" s="24"/>
      <c r="C194" s="191" t="s">
        <v>1449</v>
      </c>
      <c r="D194" s="102" t="s">
        <v>1569</v>
      </c>
      <c r="E194" s="197">
        <v>45426</v>
      </c>
      <c r="F194" s="100">
        <v>175000</v>
      </c>
    </row>
    <row r="195" spans="1:7" ht="29.4" thickBot="1">
      <c r="A195" s="24"/>
      <c r="B195" s="24"/>
      <c r="C195" s="191" t="s">
        <v>1450</v>
      </c>
      <c r="D195" s="205" t="s">
        <v>1570</v>
      </c>
      <c r="E195" s="206">
        <v>45419</v>
      </c>
      <c r="F195" s="174">
        <v>218400</v>
      </c>
    </row>
    <row r="196" spans="1:7" ht="29.4" thickBot="1">
      <c r="A196" s="24"/>
      <c r="B196" s="24"/>
      <c r="C196" s="191" t="s">
        <v>1451</v>
      </c>
      <c r="D196" s="102" t="s">
        <v>1571</v>
      </c>
      <c r="E196" s="197">
        <v>45422</v>
      </c>
      <c r="F196" s="100">
        <v>291200</v>
      </c>
    </row>
    <row r="197" spans="1:7" ht="29.4" thickBot="1">
      <c r="A197" s="24"/>
      <c r="B197" s="24"/>
      <c r="C197" s="191" t="s">
        <v>1452</v>
      </c>
      <c r="D197" s="102" t="s">
        <v>1572</v>
      </c>
      <c r="E197" s="197">
        <v>45421</v>
      </c>
      <c r="F197" s="100">
        <v>435925</v>
      </c>
    </row>
    <row r="198" spans="1:7" ht="29.4" thickBot="1">
      <c r="A198" s="24"/>
      <c r="B198" s="24"/>
      <c r="C198" s="191" t="s">
        <v>1453</v>
      </c>
      <c r="D198" s="102" t="s">
        <v>1573</v>
      </c>
      <c r="E198" s="197">
        <v>45427</v>
      </c>
      <c r="F198" s="100">
        <v>373824</v>
      </c>
    </row>
    <row r="199" spans="1:7" ht="29.4" thickBot="1">
      <c r="A199" s="24"/>
      <c r="B199" s="24"/>
      <c r="C199" s="191" t="s">
        <v>1454</v>
      </c>
      <c r="D199" s="102" t="s">
        <v>1574</v>
      </c>
      <c r="E199" s="197">
        <v>45422</v>
      </c>
      <c r="F199" s="100">
        <v>60950</v>
      </c>
    </row>
    <row r="200" spans="1:7" ht="29.4" thickBot="1">
      <c r="A200" s="24"/>
      <c r="B200" s="24"/>
      <c r="C200" s="191" t="s">
        <v>1455</v>
      </c>
      <c r="D200" s="102" t="s">
        <v>1575</v>
      </c>
      <c r="E200" s="197">
        <v>45420</v>
      </c>
      <c r="F200" s="100">
        <v>218382.6</v>
      </c>
    </row>
    <row r="201" spans="1:7" ht="29.4" thickBot="1">
      <c r="A201" s="24"/>
      <c r="B201" s="24"/>
      <c r="C201" s="191" t="s">
        <v>1456</v>
      </c>
      <c r="D201" s="102" t="s">
        <v>1576</v>
      </c>
      <c r="E201" s="197">
        <v>45419</v>
      </c>
      <c r="F201" s="100">
        <v>70800</v>
      </c>
    </row>
    <row r="202" spans="1:7" ht="29.4" thickBot="1">
      <c r="A202" s="24"/>
      <c r="B202" s="24"/>
      <c r="C202" s="191" t="s">
        <v>1457</v>
      </c>
      <c r="D202" s="102" t="s">
        <v>1577</v>
      </c>
      <c r="E202" s="197">
        <v>45422</v>
      </c>
      <c r="F202" s="100">
        <v>185085</v>
      </c>
    </row>
    <row r="203" spans="1:7" ht="58.2" thickBot="1">
      <c r="A203" s="24"/>
      <c r="B203" s="24"/>
      <c r="C203" s="191" t="s">
        <v>1458</v>
      </c>
      <c r="D203" s="102" t="s">
        <v>1578</v>
      </c>
      <c r="E203" s="197">
        <v>45421</v>
      </c>
      <c r="F203" s="100">
        <v>120000</v>
      </c>
    </row>
    <row r="204" spans="1:7" ht="87" thickBot="1">
      <c r="A204" s="24"/>
      <c r="B204" s="24"/>
      <c r="C204" s="207" t="s">
        <v>1459</v>
      </c>
      <c r="D204" s="102" t="s">
        <v>1579</v>
      </c>
      <c r="E204" s="197">
        <v>45421</v>
      </c>
      <c r="F204" s="100">
        <v>61695</v>
      </c>
    </row>
    <row r="205" spans="1:7" ht="15" thickBot="1">
      <c r="A205" s="24"/>
      <c r="B205" s="24"/>
      <c r="C205" s="191" t="s">
        <v>1388</v>
      </c>
      <c r="D205" s="102" t="s">
        <v>1580</v>
      </c>
      <c r="E205" s="197">
        <v>45421</v>
      </c>
      <c r="F205" s="100">
        <v>104104</v>
      </c>
    </row>
    <row r="206" spans="1:7" ht="15" thickBot="1">
      <c r="A206" s="24"/>
      <c r="B206" s="24"/>
      <c r="C206" s="207" t="s">
        <v>1460</v>
      </c>
      <c r="D206" s="102" t="s">
        <v>1581</v>
      </c>
      <c r="E206" s="197">
        <v>45422</v>
      </c>
      <c r="F206" s="100">
        <v>181425</v>
      </c>
    </row>
    <row r="207" spans="1:7" ht="29.4" thickBot="1">
      <c r="A207" s="24"/>
      <c r="B207" s="24"/>
      <c r="C207" s="207" t="s">
        <v>1461</v>
      </c>
      <c r="D207" s="102" t="s">
        <v>1582</v>
      </c>
      <c r="E207" s="197">
        <v>45421</v>
      </c>
      <c r="F207" s="100">
        <v>72564</v>
      </c>
    </row>
    <row r="208" spans="1:7" ht="29.4" thickBot="1">
      <c r="A208" s="24"/>
      <c r="B208" s="24"/>
      <c r="C208" s="207" t="s">
        <v>1462</v>
      </c>
      <c r="D208" s="102" t="s">
        <v>1583</v>
      </c>
      <c r="E208" s="197">
        <v>45420</v>
      </c>
      <c r="F208" s="100">
        <v>28320</v>
      </c>
    </row>
    <row r="209" spans="1:6" ht="15" thickBot="1">
      <c r="A209" s="24"/>
      <c r="B209" s="24"/>
      <c r="C209" s="208" t="s">
        <v>1464</v>
      </c>
      <c r="D209" s="102" t="s">
        <v>1584</v>
      </c>
      <c r="E209" s="197">
        <v>45422</v>
      </c>
      <c r="F209" s="100">
        <v>208000</v>
      </c>
    </row>
    <row r="210" spans="1:6" ht="15" thickBot="1">
      <c r="A210" s="24"/>
      <c r="B210" s="24"/>
      <c r="C210" s="208" t="s">
        <v>1464</v>
      </c>
      <c r="D210" s="102" t="s">
        <v>1585</v>
      </c>
      <c r="E210" s="197">
        <v>45422</v>
      </c>
      <c r="F210" s="100">
        <v>214000</v>
      </c>
    </row>
    <row r="211" spans="1:6" ht="25.2" thickBot="1">
      <c r="A211" s="24"/>
      <c r="B211" s="24"/>
      <c r="C211" s="210" t="s">
        <v>1465</v>
      </c>
      <c r="D211" s="102" t="s">
        <v>1586</v>
      </c>
      <c r="E211" s="197">
        <v>45421</v>
      </c>
      <c r="F211" s="100">
        <v>70800</v>
      </c>
    </row>
    <row r="212" spans="1:6" ht="25.2" thickBot="1">
      <c r="A212" s="24"/>
      <c r="B212" s="24"/>
      <c r="C212" s="210" t="s">
        <v>1466</v>
      </c>
      <c r="D212" s="102" t="s">
        <v>1587</v>
      </c>
      <c r="E212" s="197">
        <v>45422</v>
      </c>
      <c r="F212" s="100">
        <v>72071</v>
      </c>
    </row>
    <row r="213" spans="1:6" ht="29.4" thickBot="1">
      <c r="A213" s="24"/>
      <c r="B213" s="24"/>
      <c r="C213" s="191" t="s">
        <v>1467</v>
      </c>
      <c r="D213" s="102" t="s">
        <v>1588</v>
      </c>
      <c r="E213" s="197">
        <v>45419</v>
      </c>
      <c r="F213" s="100">
        <v>109191</v>
      </c>
    </row>
    <row r="214" spans="1:6" ht="29.4" thickBot="1">
      <c r="A214" s="24"/>
      <c r="B214" s="24"/>
      <c r="C214" s="191" t="s">
        <v>1467</v>
      </c>
      <c r="D214" s="102" t="s">
        <v>1589</v>
      </c>
      <c r="E214" s="197">
        <v>45419</v>
      </c>
      <c r="F214" s="100">
        <v>145588</v>
      </c>
    </row>
    <row r="215" spans="1:6" ht="29.4" thickBot="1">
      <c r="A215" s="24"/>
      <c r="B215" s="24"/>
      <c r="C215" s="191" t="s">
        <v>1468</v>
      </c>
      <c r="D215" s="102" t="s">
        <v>1590</v>
      </c>
      <c r="E215" s="197">
        <v>45429</v>
      </c>
      <c r="F215" s="100">
        <v>122511</v>
      </c>
    </row>
    <row r="216" spans="1:6" ht="15" thickBot="1">
      <c r="A216" s="24"/>
      <c r="B216" s="24"/>
      <c r="C216" s="191" t="s">
        <v>1469</v>
      </c>
      <c r="D216" s="102" t="s">
        <v>1591</v>
      </c>
      <c r="E216" s="197">
        <v>45422</v>
      </c>
      <c r="F216" s="100">
        <v>218377</v>
      </c>
    </row>
    <row r="217" spans="1:6" ht="15" thickBot="1">
      <c r="A217" s="24"/>
      <c r="B217" s="24"/>
      <c r="C217" s="191" t="s">
        <v>1382</v>
      </c>
      <c r="D217" s="102" t="s">
        <v>1417</v>
      </c>
      <c r="E217" s="197">
        <v>45422</v>
      </c>
      <c r="F217" s="100">
        <v>35400</v>
      </c>
    </row>
    <row r="218" spans="1:6" ht="29.4" thickBot="1">
      <c r="A218" s="24"/>
      <c r="B218" s="24"/>
      <c r="C218" s="191" t="s">
        <v>1470</v>
      </c>
      <c r="D218" s="102" t="s">
        <v>1592</v>
      </c>
      <c r="E218" s="197">
        <v>45421</v>
      </c>
      <c r="F218" s="100">
        <v>254283</v>
      </c>
    </row>
    <row r="219" spans="1:6" ht="29.4" thickBot="1">
      <c r="A219" s="24"/>
      <c r="B219" s="24"/>
      <c r="C219" s="191" t="s">
        <v>1471</v>
      </c>
      <c r="D219" s="102" t="s">
        <v>1593</v>
      </c>
      <c r="E219" s="197">
        <v>45434</v>
      </c>
      <c r="F219" s="100">
        <v>109032</v>
      </c>
    </row>
    <row r="220" spans="1:6" ht="29.4" thickBot="1">
      <c r="A220" s="24"/>
      <c r="B220" s="24"/>
      <c r="C220" s="191" t="s">
        <v>1472</v>
      </c>
      <c r="D220" s="102" t="s">
        <v>1594</v>
      </c>
      <c r="E220" s="197">
        <v>45421</v>
      </c>
      <c r="F220" s="100">
        <v>181414</v>
      </c>
    </row>
    <row r="221" spans="1:6" ht="29.4" thickBot="1">
      <c r="A221" s="24"/>
      <c r="B221" s="24"/>
      <c r="C221" s="191" t="s">
        <v>1472</v>
      </c>
      <c r="D221" s="102" t="s">
        <v>1595</v>
      </c>
      <c r="E221" s="197">
        <v>45421</v>
      </c>
      <c r="F221" s="100">
        <v>30000</v>
      </c>
    </row>
    <row r="222" spans="1:6" ht="29.4" thickBot="1">
      <c r="A222" s="24"/>
      <c r="B222" s="24"/>
      <c r="C222" s="191" t="s">
        <v>1472</v>
      </c>
      <c r="D222" s="102" t="s">
        <v>1596</v>
      </c>
      <c r="E222" s="197">
        <v>45421</v>
      </c>
      <c r="F222" s="100">
        <v>30000</v>
      </c>
    </row>
    <row r="223" spans="1:6" ht="29.4" thickBot="1">
      <c r="A223" s="24"/>
      <c r="B223" s="24"/>
      <c r="C223" s="191" t="s">
        <v>1473</v>
      </c>
      <c r="D223" s="102" t="s">
        <v>1597</v>
      </c>
      <c r="E223" s="197">
        <v>45425</v>
      </c>
      <c r="F223" s="100">
        <v>433650</v>
      </c>
    </row>
    <row r="224" spans="1:6" ht="29.4" thickBot="1">
      <c r="A224" s="24"/>
      <c r="B224" s="24"/>
      <c r="C224" s="191" t="s">
        <v>1475</v>
      </c>
      <c r="D224" s="102" t="s">
        <v>1598</v>
      </c>
      <c r="E224" s="197">
        <v>45419</v>
      </c>
      <c r="F224" s="100">
        <v>254780</v>
      </c>
    </row>
    <row r="225" spans="1:6" ht="15" thickBot="1">
      <c r="A225" s="24"/>
      <c r="B225" s="24"/>
      <c r="C225" s="191" t="s">
        <v>1383</v>
      </c>
      <c r="D225" s="102" t="s">
        <v>1599</v>
      </c>
      <c r="E225" s="197">
        <v>45422</v>
      </c>
      <c r="F225" s="100">
        <v>69888</v>
      </c>
    </row>
    <row r="226" spans="1:6" ht="29.4" thickBot="1">
      <c r="A226" s="24"/>
      <c r="B226" s="24"/>
      <c r="C226" s="191" t="s">
        <v>1476</v>
      </c>
      <c r="D226" s="102" t="s">
        <v>1600</v>
      </c>
      <c r="E226" s="197">
        <v>45421</v>
      </c>
      <c r="F226" s="100">
        <v>72618</v>
      </c>
    </row>
    <row r="227" spans="1:6" ht="29.4" thickBot="1">
      <c r="A227" s="24"/>
      <c r="B227" s="24"/>
      <c r="C227" s="191" t="s">
        <v>1477</v>
      </c>
      <c r="D227" s="102" t="s">
        <v>1601</v>
      </c>
      <c r="E227" s="197">
        <v>45421</v>
      </c>
      <c r="F227" s="100">
        <v>70779</v>
      </c>
    </row>
    <row r="228" spans="1:6" ht="43.8" thickBot="1">
      <c r="A228" s="24"/>
      <c r="B228" s="24"/>
      <c r="C228" s="191" t="s">
        <v>1478</v>
      </c>
      <c r="D228" s="102" t="s">
        <v>1602</v>
      </c>
      <c r="E228" s="197">
        <v>45423</v>
      </c>
      <c r="F228" s="100">
        <v>246000</v>
      </c>
    </row>
    <row r="229" spans="1:6" ht="29.4" thickBot="1">
      <c r="A229" s="24"/>
      <c r="B229" s="24"/>
      <c r="C229" s="191" t="s">
        <v>1479</v>
      </c>
      <c r="D229" s="102" t="s">
        <v>1603</v>
      </c>
      <c r="E229" s="197">
        <v>45421</v>
      </c>
      <c r="F229" s="100">
        <v>84000</v>
      </c>
    </row>
    <row r="230" spans="1:6" ht="15" thickBot="1">
      <c r="A230" s="24"/>
      <c r="B230" s="24"/>
      <c r="C230" s="191" t="s">
        <v>1396</v>
      </c>
      <c r="D230" s="102" t="s">
        <v>1568</v>
      </c>
      <c r="E230" s="197">
        <v>45432</v>
      </c>
      <c r="F230" s="100">
        <v>35489</v>
      </c>
    </row>
    <row r="231" spans="1:6" ht="15" thickBot="1">
      <c r="A231" s="24"/>
      <c r="B231" s="24"/>
      <c r="C231" s="201" t="s">
        <v>1392</v>
      </c>
      <c r="D231" s="102" t="s">
        <v>1604</v>
      </c>
      <c r="E231" s="197">
        <v>45421</v>
      </c>
      <c r="F231" s="100">
        <v>213866</v>
      </c>
    </row>
    <row r="232" spans="1:6" ht="15" thickBot="1">
      <c r="A232" s="24"/>
      <c r="B232" s="24"/>
      <c r="C232" s="191" t="s">
        <v>1480</v>
      </c>
      <c r="D232" s="102" t="s">
        <v>1605</v>
      </c>
      <c r="E232" s="197">
        <v>45419</v>
      </c>
      <c r="F232" s="100">
        <v>72564</v>
      </c>
    </row>
    <row r="233" spans="1:6" ht="29.4" thickBot="1">
      <c r="A233" s="24"/>
      <c r="B233" s="24"/>
      <c r="C233" s="207" t="s">
        <v>1481</v>
      </c>
      <c r="D233" s="102" t="s">
        <v>1606</v>
      </c>
      <c r="E233" s="197">
        <v>45421</v>
      </c>
      <c r="F233" s="100">
        <v>350460</v>
      </c>
    </row>
    <row r="234" spans="1:6" ht="29.4" thickBot="1">
      <c r="A234" s="24"/>
      <c r="B234" s="24"/>
      <c r="C234" s="191" t="s">
        <v>1389</v>
      </c>
      <c r="D234" s="102" t="s">
        <v>1607</v>
      </c>
      <c r="E234" s="197">
        <v>45420</v>
      </c>
      <c r="F234" s="100">
        <v>61303</v>
      </c>
    </row>
    <row r="235" spans="1:6" ht="15" thickBot="1">
      <c r="A235" s="24"/>
      <c r="B235" s="24"/>
      <c r="C235" s="191" t="s">
        <v>1387</v>
      </c>
      <c r="D235" s="102" t="s">
        <v>1608</v>
      </c>
      <c r="E235" s="197">
        <v>45419</v>
      </c>
      <c r="F235" s="100">
        <v>189280.26</v>
      </c>
    </row>
    <row r="236" spans="1:6" ht="15" thickBot="1">
      <c r="A236" s="24"/>
      <c r="B236" s="24"/>
      <c r="C236" s="99" t="s">
        <v>1795</v>
      </c>
      <c r="D236" s="102" t="s">
        <v>1796</v>
      </c>
      <c r="E236" s="197">
        <v>45419</v>
      </c>
      <c r="F236" s="100">
        <v>364001</v>
      </c>
    </row>
    <row r="237" spans="1:6" ht="29.4" thickBot="1">
      <c r="A237" s="24"/>
      <c r="B237" s="24"/>
      <c r="C237" s="207" t="s">
        <v>1474</v>
      </c>
      <c r="D237" s="102" t="s">
        <v>1797</v>
      </c>
      <c r="E237" s="197">
        <v>45419</v>
      </c>
      <c r="F237" s="100">
        <v>30000</v>
      </c>
    </row>
    <row r="238" spans="1:6" ht="15" thickBot="1">
      <c r="A238" s="24"/>
      <c r="B238" s="24"/>
      <c r="C238" s="191" t="s">
        <v>1396</v>
      </c>
      <c r="D238" s="102" t="s">
        <v>1568</v>
      </c>
      <c r="E238" s="197">
        <v>45432</v>
      </c>
      <c r="F238" s="100">
        <v>35489</v>
      </c>
    </row>
    <row r="239" spans="1:6" ht="42" thickBot="1">
      <c r="A239" s="44">
        <v>4</v>
      </c>
      <c r="B239" s="24" t="s">
        <v>75</v>
      </c>
      <c r="C239" s="24"/>
      <c r="D239" s="24"/>
      <c r="E239" s="24"/>
      <c r="F239" s="25"/>
    </row>
    <row r="240" spans="1:6" ht="28.2" thickBot="1">
      <c r="A240" s="24" t="s">
        <v>76</v>
      </c>
      <c r="B240" s="41" t="s">
        <v>83</v>
      </c>
      <c r="C240" s="24"/>
      <c r="D240" s="24"/>
      <c r="E240" s="24"/>
      <c r="F240" s="25"/>
    </row>
    <row r="241" spans="1:6" ht="15" thickBot="1">
      <c r="A241" s="24" t="s">
        <v>77</v>
      </c>
      <c r="B241" s="24"/>
      <c r="C241" s="24"/>
      <c r="D241" s="24"/>
      <c r="E241" s="24"/>
      <c r="F241" s="25"/>
    </row>
    <row r="242" spans="1:6" ht="15" thickBot="1">
      <c r="A242" s="24" t="s">
        <v>59</v>
      </c>
      <c r="B242" s="24"/>
      <c r="C242" s="24"/>
      <c r="D242" s="24"/>
      <c r="E242" s="24"/>
      <c r="F242" s="25"/>
    </row>
    <row r="243" spans="1:6" ht="28.2" thickBot="1">
      <c r="A243" s="24" t="s">
        <v>78</v>
      </c>
      <c r="B243" s="41" t="s">
        <v>84</v>
      </c>
      <c r="C243" s="24"/>
      <c r="D243" s="24"/>
      <c r="E243" s="24"/>
      <c r="F243" s="25"/>
    </row>
    <row r="244" spans="1:6" ht="15" thickBot="1">
      <c r="A244" s="24" t="s">
        <v>77</v>
      </c>
      <c r="B244" s="24"/>
      <c r="C244" s="24"/>
      <c r="D244" s="24"/>
      <c r="E244" s="24"/>
      <c r="F244" s="25"/>
    </row>
    <row r="245" spans="1:6" ht="15" thickBot="1">
      <c r="A245" s="24" t="s">
        <v>59</v>
      </c>
      <c r="B245" s="24"/>
      <c r="C245" s="24"/>
      <c r="D245" s="24"/>
      <c r="E245" s="24"/>
      <c r="F245" s="25"/>
    </row>
    <row r="246" spans="1:6" ht="15" thickBot="1">
      <c r="A246" s="335" t="s">
        <v>79</v>
      </c>
      <c r="B246" s="336"/>
      <c r="C246" s="336"/>
      <c r="D246" s="336"/>
      <c r="E246" s="337"/>
      <c r="F246" s="93">
        <f>F239+F105+F18+F5</f>
        <v>119560357.33000001</v>
      </c>
    </row>
    <row r="249" spans="1:6">
      <c r="F249" s="119"/>
    </row>
  </sheetData>
  <mergeCells count="3">
    <mergeCell ref="A1:F1"/>
    <mergeCell ref="A2:F2"/>
    <mergeCell ref="A246:E246"/>
  </mergeCells>
  <pageMargins left="0.7" right="0.7" top="0.75" bottom="0.75" header="0.3" footer="0.3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42</vt:i4>
      </vt:variant>
      <vt:variant>
        <vt:lpstr>Named Ranges</vt:lpstr>
      </vt:variant>
      <vt:variant>
        <vt:i4>6</vt:i4>
      </vt:variant>
    </vt:vector>
  </HeadingPairs>
  <TitlesOfParts>
    <vt:vector size="48" baseType="lpstr">
      <vt:lpstr>Извештаи</vt:lpstr>
      <vt:lpstr>1.1.</vt:lpstr>
      <vt:lpstr>1.2.</vt:lpstr>
      <vt:lpstr>2.1</vt:lpstr>
      <vt:lpstr>2.2</vt:lpstr>
      <vt:lpstr>3.1</vt:lpstr>
      <vt:lpstr>3.2</vt:lpstr>
      <vt:lpstr>4.</vt:lpstr>
      <vt:lpstr>5.</vt:lpstr>
      <vt:lpstr>6.</vt:lpstr>
      <vt:lpstr>7.</vt:lpstr>
      <vt:lpstr>8.</vt:lpstr>
      <vt:lpstr>9.</vt:lpstr>
      <vt:lpstr>ST.1</vt:lpstr>
      <vt:lpstr>ST.2</vt:lpstr>
      <vt:lpstr>ST.3</vt:lpstr>
      <vt:lpstr>ST.4</vt:lpstr>
      <vt:lpstr>ST.5</vt:lpstr>
      <vt:lpstr>ST.6</vt:lpstr>
      <vt:lpstr>ST.7</vt:lpstr>
      <vt:lpstr>ST.8</vt:lpstr>
      <vt:lpstr>ST.9</vt:lpstr>
      <vt:lpstr>ST.10</vt:lpstr>
      <vt:lpstr>ST.11</vt:lpstr>
      <vt:lpstr>ST.13</vt:lpstr>
      <vt:lpstr>ST.12</vt:lpstr>
      <vt:lpstr>ST.14</vt:lpstr>
      <vt:lpstr>ST.15</vt:lpstr>
      <vt:lpstr>ST.16</vt:lpstr>
      <vt:lpstr>ST.17</vt:lpstr>
      <vt:lpstr>ST.18</vt:lpstr>
      <vt:lpstr>ST.19</vt:lpstr>
      <vt:lpstr>ST.20</vt:lpstr>
      <vt:lpstr>ST.21</vt:lpstr>
      <vt:lpstr>ST.22</vt:lpstr>
      <vt:lpstr>ST.23</vt:lpstr>
      <vt:lpstr>ST.24</vt:lpstr>
      <vt:lpstr>ST.25</vt:lpstr>
      <vt:lpstr>11.</vt:lpstr>
      <vt:lpstr>Sheet1</vt:lpstr>
      <vt:lpstr>Sheet2</vt:lpstr>
      <vt:lpstr>Sheet3</vt:lpstr>
      <vt:lpstr>'1.1.'!Print_Area</vt:lpstr>
      <vt:lpstr>'1.2.'!Print_Area</vt:lpstr>
      <vt:lpstr>ST.15!Print_Area</vt:lpstr>
      <vt:lpstr>ST.23!Print_Area</vt:lpstr>
      <vt:lpstr>ST.5!Print_Area</vt:lpstr>
      <vt:lpstr>Извештаи!Print_Area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2024-09-02T19:35:43Z</dcterms:modified>
</cp:coreProperties>
</file>